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5" windowWidth="18195" windowHeight="111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E110" i="1" l="1"/>
  <c r="D110" i="1"/>
  <c r="C110" i="1"/>
  <c r="E109" i="1"/>
  <c r="D109" i="1"/>
  <c r="C109" i="1"/>
  <c r="E108" i="1"/>
  <c r="D108" i="1"/>
  <c r="C108" i="1"/>
  <c r="E107" i="1"/>
  <c r="D107" i="1"/>
  <c r="C107" i="1"/>
  <c r="F107" i="1" s="1"/>
  <c r="E106" i="1"/>
  <c r="D106" i="1"/>
  <c r="C106" i="1"/>
  <c r="F106" i="1" s="1"/>
  <c r="E105" i="1"/>
  <c r="D105" i="1"/>
  <c r="C105" i="1"/>
  <c r="E99" i="1"/>
  <c r="D99" i="1"/>
  <c r="C99" i="1"/>
  <c r="F99" i="1" s="1"/>
  <c r="E98" i="1"/>
  <c r="D98" i="1"/>
  <c r="C98" i="1"/>
  <c r="F98" i="1" s="1"/>
  <c r="E97" i="1"/>
  <c r="D97" i="1"/>
  <c r="C97" i="1"/>
  <c r="E96" i="1"/>
  <c r="D96" i="1"/>
  <c r="C96" i="1"/>
  <c r="E95" i="1"/>
  <c r="D95" i="1"/>
  <c r="C95" i="1"/>
  <c r="E89" i="1"/>
  <c r="D89" i="1"/>
  <c r="C89" i="1"/>
  <c r="G89" i="1" s="1"/>
  <c r="E83" i="1"/>
  <c r="D83" i="1"/>
  <c r="C83" i="1"/>
  <c r="G83" i="1" s="1"/>
  <c r="E82" i="1"/>
  <c r="D82" i="1"/>
  <c r="C82" i="1"/>
  <c r="G82" i="1" s="1"/>
  <c r="G76" i="1"/>
  <c r="F76" i="1"/>
  <c r="E75" i="1"/>
  <c r="D75" i="1"/>
  <c r="F75" i="1" s="1"/>
  <c r="C75" i="1"/>
  <c r="G73" i="1"/>
  <c r="G80" i="1" s="1"/>
  <c r="G87" i="1" s="1"/>
  <c r="G93" i="1" s="1"/>
  <c r="F73" i="1"/>
  <c r="F80" i="1" s="1"/>
  <c r="F87" i="1" s="1"/>
  <c r="F93" i="1" s="1"/>
  <c r="E73" i="1"/>
  <c r="E80" i="1" s="1"/>
  <c r="E87" i="1" s="1"/>
  <c r="E93" i="1" s="1"/>
  <c r="D73" i="1"/>
  <c r="D80" i="1" s="1"/>
  <c r="D87" i="1" s="1"/>
  <c r="D93" i="1" s="1"/>
  <c r="C73" i="1"/>
  <c r="C80" i="1" s="1"/>
  <c r="C87" i="1" s="1"/>
  <c r="C93" i="1" s="1"/>
  <c r="E69" i="1"/>
  <c r="D69" i="1"/>
  <c r="C69" i="1"/>
  <c r="E68" i="1"/>
  <c r="D68" i="1"/>
  <c r="C68" i="1"/>
  <c r="E67" i="1"/>
  <c r="D67" i="1"/>
  <c r="C67" i="1"/>
  <c r="G65" i="1"/>
  <c r="E61" i="1"/>
  <c r="D61" i="1"/>
  <c r="C61" i="1"/>
  <c r="G59" i="1"/>
  <c r="F59" i="1"/>
  <c r="E59" i="1"/>
  <c r="D59" i="1"/>
  <c r="C59" i="1"/>
  <c r="E54" i="1"/>
  <c r="D54" i="1"/>
  <c r="C54" i="1"/>
  <c r="E53" i="1"/>
  <c r="D53" i="1"/>
  <c r="C53" i="1"/>
  <c r="G51" i="1"/>
  <c r="F51" i="1"/>
  <c r="E51" i="1"/>
  <c r="D51" i="1"/>
  <c r="C51" i="1"/>
  <c r="E45" i="1"/>
  <c r="D45" i="1"/>
  <c r="C45" i="1"/>
  <c r="E44" i="1"/>
  <c r="D44" i="1"/>
  <c r="C44" i="1"/>
  <c r="E43" i="1"/>
  <c r="D43" i="1"/>
  <c r="C43" i="1"/>
  <c r="E42" i="1"/>
  <c r="D42" i="1"/>
  <c r="C42" i="1"/>
  <c r="G42" i="1" s="1"/>
  <c r="E41" i="1"/>
  <c r="D41" i="1"/>
  <c r="C41" i="1"/>
  <c r="F41" i="1" s="1"/>
  <c r="F40" i="1"/>
  <c r="E40" i="1"/>
  <c r="D40" i="1"/>
  <c r="C40" i="1"/>
  <c r="G40" i="1" s="1"/>
  <c r="F39" i="1"/>
  <c r="E39" i="1"/>
  <c r="D39" i="1"/>
  <c r="C39" i="1"/>
  <c r="G39" i="1" s="1"/>
  <c r="E38" i="1"/>
  <c r="E46" i="1" s="1"/>
  <c r="D38" i="1"/>
  <c r="C38" i="1"/>
  <c r="G36" i="1"/>
  <c r="G103" i="1" s="1"/>
  <c r="F36" i="1"/>
  <c r="F103" i="1" s="1"/>
  <c r="E36" i="1"/>
  <c r="E65" i="1" s="1"/>
  <c r="D36" i="1"/>
  <c r="D65" i="1" s="1"/>
  <c r="C36" i="1"/>
  <c r="C103" i="1" s="1"/>
  <c r="F30" i="1"/>
  <c r="E30" i="1"/>
  <c r="D30" i="1"/>
  <c r="C30" i="1"/>
  <c r="G30" i="1" s="1"/>
  <c r="F29" i="1"/>
  <c r="E29" i="1"/>
  <c r="D29" i="1"/>
  <c r="C29" i="1"/>
  <c r="G29" i="1" s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F22" i="1" s="1"/>
  <c r="G20" i="1"/>
  <c r="F20" i="1"/>
  <c r="E20" i="1"/>
  <c r="D20" i="1"/>
  <c r="C20" i="1"/>
  <c r="E16" i="1"/>
  <c r="D16" i="1"/>
  <c r="C16" i="1"/>
  <c r="E15" i="1"/>
  <c r="D15" i="1"/>
  <c r="C15" i="1"/>
  <c r="F15" i="1" s="1"/>
  <c r="E14" i="1"/>
  <c r="D14" i="1"/>
  <c r="C14" i="1"/>
  <c r="F14" i="1" s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F9" i="1" s="1"/>
  <c r="D17" i="1" l="1"/>
  <c r="G24" i="1"/>
  <c r="F96" i="1"/>
  <c r="G109" i="1"/>
  <c r="G14" i="1"/>
  <c r="G15" i="1"/>
  <c r="F16" i="1"/>
  <c r="G22" i="1"/>
  <c r="F23" i="1"/>
  <c r="C65" i="1"/>
  <c r="F82" i="1"/>
  <c r="F83" i="1"/>
  <c r="G95" i="1"/>
  <c r="G106" i="1"/>
  <c r="G107" i="1"/>
  <c r="F108" i="1"/>
  <c r="G10" i="1"/>
  <c r="G11" i="1"/>
  <c r="F12" i="1"/>
  <c r="G25" i="1"/>
  <c r="G26" i="1"/>
  <c r="F27" i="1"/>
  <c r="D46" i="1"/>
  <c r="G43" i="1"/>
  <c r="G44" i="1"/>
  <c r="F45" i="1"/>
  <c r="G53" i="1"/>
  <c r="F54" i="1"/>
  <c r="G67" i="1"/>
  <c r="G68" i="1"/>
  <c r="F69" i="1"/>
  <c r="G75" i="1"/>
  <c r="F95" i="1"/>
  <c r="G97" i="1"/>
  <c r="D111" i="1"/>
  <c r="E111" i="1"/>
  <c r="G110" i="1"/>
  <c r="E17" i="1"/>
  <c r="F10" i="1"/>
  <c r="F11" i="1"/>
  <c r="C17" i="1"/>
  <c r="F25" i="1"/>
  <c r="F26" i="1"/>
  <c r="G28" i="1"/>
  <c r="C46" i="1"/>
  <c r="F43" i="1"/>
  <c r="F44" i="1"/>
  <c r="F53" i="1"/>
  <c r="F55" i="1"/>
  <c r="F61" i="1"/>
  <c r="F67" i="1"/>
  <c r="F68" i="1"/>
  <c r="G98" i="1"/>
  <c r="G99" i="1"/>
  <c r="C111" i="1"/>
  <c r="G111" i="1" s="1"/>
  <c r="F110" i="1"/>
  <c r="F17" i="1"/>
  <c r="G17" i="1"/>
  <c r="G46" i="1"/>
  <c r="G9" i="1"/>
  <c r="G38" i="1"/>
  <c r="G55" i="1"/>
  <c r="D103" i="1"/>
  <c r="G105" i="1"/>
  <c r="G12" i="1"/>
  <c r="F13" i="1"/>
  <c r="G16" i="1"/>
  <c r="G23" i="1"/>
  <c r="F24" i="1"/>
  <c r="G27" i="1"/>
  <c r="F28" i="1"/>
  <c r="F38" i="1"/>
  <c r="G41" i="1"/>
  <c r="F42" i="1"/>
  <c r="G45" i="1"/>
  <c r="G54" i="1"/>
  <c r="G61" i="1"/>
  <c r="F65" i="1"/>
  <c r="G69" i="1"/>
  <c r="F89" i="1"/>
  <c r="G96" i="1"/>
  <c r="F97" i="1"/>
  <c r="F105" i="1"/>
  <c r="G108" i="1"/>
  <c r="F109" i="1"/>
  <c r="G13" i="1"/>
  <c r="E103" i="1"/>
  <c r="F46" i="1" l="1"/>
  <c r="F111" i="1"/>
</calcChain>
</file>

<file path=xl/sharedStrings.xml><?xml version="1.0" encoding="utf-8"?>
<sst xmlns="http://schemas.openxmlformats.org/spreadsheetml/2006/main" count="86" uniqueCount="49">
  <si>
    <r>
      <t xml:space="preserve">Результаты операционной деятельности ОАО "НЛМК" и основных дочерних компаний за третий квартал 2011 года </t>
    </r>
    <r>
      <rPr>
        <b/>
        <vertAlign val="superscript"/>
        <sz val="12"/>
        <rFont val="Calibri"/>
        <family val="2"/>
        <charset val="204"/>
      </rPr>
      <t>1</t>
    </r>
  </si>
  <si>
    <t xml:space="preserve">1. Объемы производства </t>
  </si>
  <si>
    <t>Группа НЛМК</t>
  </si>
  <si>
    <t>млн тонн</t>
  </si>
  <si>
    <t>3 кв. 
2011</t>
  </si>
  <si>
    <t>2 кв.
2011</t>
  </si>
  <si>
    <t>3 кв.
2010</t>
  </si>
  <si>
    <t>3 кв.11 / 
2 кв. 11</t>
  </si>
  <si>
    <t>3 кв.11/ 
3 кв.10</t>
  </si>
  <si>
    <t>Чугун</t>
  </si>
  <si>
    <t>Сталь</t>
  </si>
  <si>
    <t>Товарный чугун</t>
  </si>
  <si>
    <t>Товарные слябы</t>
  </si>
  <si>
    <t>Листовой прокат</t>
  </si>
  <si>
    <t>Сортовая заготовка</t>
  </si>
  <si>
    <t>Сортовой прокат</t>
  </si>
  <si>
    <t>Метизы</t>
  </si>
  <si>
    <t>Итого металлопродукция</t>
  </si>
  <si>
    <t xml:space="preserve"> ОАО "НЛМК"</t>
  </si>
  <si>
    <r>
      <t>Горячекатаный прокат</t>
    </r>
    <r>
      <rPr>
        <b/>
        <i/>
        <vertAlign val="superscript"/>
        <sz val="11"/>
        <color indexed="63"/>
        <rFont val="Calibri"/>
        <family val="2"/>
        <charset val="204"/>
      </rPr>
      <t>7</t>
    </r>
  </si>
  <si>
    <t>Холоднокатаный прокат</t>
  </si>
  <si>
    <t>Оцинкованный прокат</t>
  </si>
  <si>
    <t>Сталь с полимерным покрытием</t>
  </si>
  <si>
    <t>Динамная сталь</t>
  </si>
  <si>
    <t>Трансформаторная сталь</t>
  </si>
  <si>
    <r>
      <t>1. Реализация</t>
    </r>
    <r>
      <rPr>
        <b/>
        <u/>
        <vertAlign val="superscript"/>
        <sz val="12"/>
        <color indexed="63"/>
        <rFont val="Calibri"/>
        <family val="2"/>
        <charset val="204"/>
      </rPr>
      <t>2</t>
    </r>
  </si>
  <si>
    <t>ОАО "НЛМК"</t>
  </si>
  <si>
    <r>
      <t>Горячекатаный прокат</t>
    </r>
    <r>
      <rPr>
        <b/>
        <i/>
        <vertAlign val="superscript"/>
        <sz val="11"/>
        <color indexed="63"/>
        <rFont val="Calibri"/>
        <family val="2"/>
        <charset val="204"/>
      </rPr>
      <t>3</t>
    </r>
  </si>
  <si>
    <t>Дивизион Плоский прокат – Европа</t>
  </si>
  <si>
    <t>Горячекатаный прокат</t>
  </si>
  <si>
    <t xml:space="preserve">Дивизион Толстый лист – Европа (включая DanSteel A/S) </t>
  </si>
  <si>
    <t>Толстолистовой прокат</t>
  </si>
  <si>
    <t xml:space="preserve">Дивизион НЛМК США (включая NLMK Indiana Inc.) </t>
  </si>
  <si>
    <t>ООО "ВИЗ-Сталь"</t>
  </si>
  <si>
    <t>ОАО "Стойленский ГОК"</t>
  </si>
  <si>
    <t>Железорудный концентрат</t>
  </si>
  <si>
    <t>Аглоруда</t>
  </si>
  <si>
    <t>ОАО "Алтай-кокс"</t>
  </si>
  <si>
    <t>Кокс (сухой вес)</t>
  </si>
  <si>
    <r>
      <t>Компании сортового девизиона</t>
    </r>
    <r>
      <rPr>
        <b/>
        <vertAlign val="superscript"/>
        <sz val="11"/>
        <color indexed="63"/>
        <rFont val="Calibri"/>
        <family val="2"/>
        <charset val="204"/>
      </rPr>
      <t>4</t>
    </r>
  </si>
  <si>
    <t>Арматура</t>
  </si>
  <si>
    <t>Катанка</t>
  </si>
  <si>
    <r>
      <t xml:space="preserve">Лом черных и цветных металлов </t>
    </r>
    <r>
      <rPr>
        <b/>
        <i/>
        <vertAlign val="superscript"/>
        <sz val="11"/>
        <color indexed="63"/>
        <rFont val="Calibri"/>
        <family val="2"/>
        <charset val="204"/>
      </rPr>
      <t>5</t>
    </r>
  </si>
  <si>
    <r>
      <t>2</t>
    </r>
    <r>
      <rPr>
        <i/>
        <sz val="10"/>
        <color indexed="63"/>
        <rFont val="Calibri"/>
        <family val="2"/>
        <charset val="204"/>
      </rPr>
      <t>С исключенными внутригрупповыми оборотами и включая реализацию, осуществленную трейдинговыми компаниями</t>
    </r>
  </si>
  <si>
    <r>
      <t xml:space="preserve">3 </t>
    </r>
    <r>
      <rPr>
        <i/>
        <sz val="10"/>
        <color indexed="63"/>
        <rFont val="Calibri"/>
        <family val="2"/>
        <charset val="204"/>
      </rPr>
      <t>Включая горячекатаный травленый прокат</t>
    </r>
  </si>
  <si>
    <r>
      <t>4</t>
    </r>
    <r>
      <rPr>
        <i/>
        <sz val="10"/>
        <color indexed="63"/>
        <rFont val="Calibri"/>
        <family val="2"/>
        <charset val="204"/>
      </rPr>
      <t>Сортовой дивизион включает компании ОАО «НСММЗ»,  ЗАО «УЗПС» и ломозаготовительные предприятия.</t>
    </r>
  </si>
  <si>
    <r>
      <t xml:space="preserve">5 </t>
    </r>
    <r>
      <rPr>
        <i/>
        <sz val="10"/>
        <color indexed="63"/>
        <rFont val="Calibri"/>
        <family val="2"/>
        <charset val="204"/>
      </rPr>
      <t>Включая реализацию на ОАО «НСММЗ»</t>
    </r>
  </si>
  <si>
    <r>
      <t>1</t>
    </r>
    <r>
      <rPr>
        <i/>
        <sz val="10"/>
        <color indexed="63"/>
        <rFont val="Calibri"/>
        <family val="2"/>
        <charset val="204"/>
      </rPr>
      <t xml:space="preserve"> Все данные по объемам производства и реализации за третий квартал 2011 года являются предварительными и могут быть уточнены</t>
    </r>
  </si>
  <si>
    <t>Прокат с покрытиями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</si>
</sst>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0.000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</font>
    <font>
      <b/>
      <vertAlign val="superscript"/>
      <sz val="12"/>
      <name val="Calibri"/>
      <family val="2"/>
      <charset val="204"/>
    </font>
    <font>
      <sz val="11"/>
      <color rgb="FF404040"/>
      <name val="Calibri"/>
      <family val="2"/>
      <charset val="204"/>
    </font>
    <font>
      <b/>
      <sz val="11"/>
      <color rgb="FF404040"/>
      <name val="Calibri"/>
      <family val="2"/>
      <charset val="204"/>
    </font>
    <font>
      <b/>
      <sz val="11"/>
      <name val="Calibri"/>
      <family val="2"/>
      <charset val="204"/>
    </font>
    <font>
      <b/>
      <i/>
      <sz val="11"/>
      <color rgb="FF404040"/>
      <name val="Calibri"/>
      <family val="2"/>
      <charset val="204"/>
    </font>
    <font>
      <i/>
      <sz val="11"/>
      <color rgb="FF404040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vertAlign val="superscript"/>
      <sz val="11"/>
      <color indexed="63"/>
      <name val="Calibri"/>
      <family val="2"/>
      <charset val="204"/>
    </font>
    <font>
      <sz val="10"/>
      <name val="Calibri"/>
      <family val="2"/>
      <charset val="204"/>
    </font>
    <font>
      <b/>
      <u/>
      <sz val="12"/>
      <color rgb="FF404040"/>
      <name val="Calibri"/>
      <family val="2"/>
      <charset val="204"/>
    </font>
    <font>
      <b/>
      <u/>
      <vertAlign val="superscript"/>
      <sz val="12"/>
      <color indexed="63"/>
      <name val="Calibri"/>
      <family val="2"/>
      <charset val="204"/>
    </font>
    <font>
      <b/>
      <u/>
      <sz val="11"/>
      <color rgb="FF404040"/>
      <name val="Calibri"/>
      <family val="2"/>
      <charset val="204"/>
    </font>
    <font>
      <b/>
      <vertAlign val="superscript"/>
      <sz val="11"/>
      <color indexed="63"/>
      <name val="Calibri"/>
      <family val="2"/>
      <charset val="204"/>
    </font>
    <font>
      <i/>
      <vertAlign val="superscript"/>
      <sz val="10"/>
      <color rgb="FF404040"/>
      <name val="Calibri"/>
      <family val="2"/>
      <charset val="204"/>
    </font>
    <font>
      <i/>
      <sz val="10"/>
      <color indexed="63"/>
      <name val="Calibri"/>
      <family val="2"/>
      <charset val="204"/>
    </font>
    <font>
      <i/>
      <vertAlign val="superscript"/>
      <sz val="10"/>
      <name val="Calibri"/>
      <family val="2"/>
      <charset val="204"/>
    </font>
    <font>
      <i/>
      <sz val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1" applyFont="1" applyFill="1" applyAlignment="1">
      <alignment vertical="center" wrapText="1"/>
    </xf>
    <xf numFmtId="0" fontId="4" fillId="2" borderId="0" xfId="1" applyFont="1" applyFill="1"/>
    <xf numFmtId="0" fontId="2" fillId="2" borderId="0" xfId="1" applyFont="1" applyFill="1" applyAlignment="1">
      <alignment wrapText="1"/>
    </xf>
    <xf numFmtId="0" fontId="5" fillId="2" borderId="0" xfId="1" applyFont="1" applyFill="1" applyAlignment="1">
      <alignment horizontal="left" wrapText="1"/>
    </xf>
    <xf numFmtId="0" fontId="6" fillId="2" borderId="0" xfId="1" applyFont="1" applyFill="1" applyAlignment="1">
      <alignment wrapText="1"/>
    </xf>
    <xf numFmtId="0" fontId="5" fillId="2" borderId="0" xfId="1" applyFont="1" applyFill="1" applyBorder="1" applyAlignment="1">
      <alignment horizontal="center" wrapText="1"/>
    </xf>
    <xf numFmtId="0" fontId="7" fillId="2" borderId="2" xfId="1" applyFont="1" applyFill="1" applyBorder="1" applyAlignment="1">
      <alignment vertical="center" wrapText="1"/>
    </xf>
    <xf numFmtId="0" fontId="7" fillId="2" borderId="0" xfId="1" applyFont="1" applyFill="1" applyBorder="1" applyAlignment="1">
      <alignment vertical="center" wrapText="1"/>
    </xf>
    <xf numFmtId="164" fontId="4" fillId="4" borderId="2" xfId="1" applyNumberFormat="1" applyFont="1" applyFill="1" applyBorder="1" applyAlignment="1">
      <alignment horizontal="center" vertical="center" wrapText="1"/>
    </xf>
    <xf numFmtId="164" fontId="4" fillId="2" borderId="2" xfId="1" applyNumberFormat="1" applyFont="1" applyFill="1" applyBorder="1" applyAlignment="1">
      <alignment horizontal="center" vertical="center" wrapText="1"/>
    </xf>
    <xf numFmtId="165" fontId="4" fillId="2" borderId="2" xfId="2" applyNumberFormat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horizontal="left" wrapText="1"/>
    </xf>
    <xf numFmtId="0" fontId="9" fillId="2" borderId="0" xfId="1" applyFont="1" applyFill="1" applyBorder="1" applyAlignment="1">
      <alignment horizontal="center" wrapText="1"/>
    </xf>
    <xf numFmtId="0" fontId="11" fillId="2" borderId="0" xfId="1" applyFont="1" applyFill="1" applyBorder="1" applyAlignment="1">
      <alignment vertical="center" wrapText="1"/>
    </xf>
    <xf numFmtId="164" fontId="12" fillId="4" borderId="2" xfId="1" applyNumberFormat="1" applyFont="1" applyFill="1" applyBorder="1" applyAlignment="1">
      <alignment horizontal="center" vertical="center" wrapText="1"/>
    </xf>
    <xf numFmtId="164" fontId="12" fillId="2" borderId="2" xfId="1" applyNumberFormat="1" applyFont="1" applyFill="1" applyBorder="1" applyAlignment="1">
      <alignment horizontal="center" vertical="center" wrapText="1"/>
    </xf>
    <xf numFmtId="9" fontId="12" fillId="2" borderId="2" xfId="2" applyFont="1" applyFill="1" applyBorder="1" applyAlignment="1">
      <alignment horizontal="center" vertical="center" wrapText="1"/>
    </xf>
    <xf numFmtId="165" fontId="12" fillId="2" borderId="2" xfId="2" applyNumberFormat="1" applyFont="1" applyFill="1" applyBorder="1" applyAlignment="1">
      <alignment horizontal="center" vertical="center" wrapText="1"/>
    </xf>
    <xf numFmtId="0" fontId="14" fillId="2" borderId="0" xfId="1" applyFont="1" applyFill="1" applyBorder="1"/>
    <xf numFmtId="0" fontId="14" fillId="2" borderId="0" xfId="1" applyFont="1" applyFill="1"/>
    <xf numFmtId="164" fontId="12" fillId="0" borderId="0" xfId="1" applyNumberFormat="1" applyFont="1" applyFill="1" applyBorder="1" applyAlignment="1">
      <alignment horizontal="center" vertical="center" wrapText="1"/>
    </xf>
    <xf numFmtId="164" fontId="12" fillId="2" borderId="0" xfId="1" applyNumberFormat="1" applyFont="1" applyFill="1" applyBorder="1" applyAlignment="1">
      <alignment horizontal="center" vertical="center" wrapText="1"/>
    </xf>
    <xf numFmtId="9" fontId="12" fillId="2" borderId="0" xfId="2" applyFont="1" applyFill="1" applyBorder="1" applyAlignment="1">
      <alignment horizontal="center" vertical="center" wrapText="1"/>
    </xf>
    <xf numFmtId="165" fontId="12" fillId="2" borderId="0" xfId="2" applyNumberFormat="1" applyFont="1" applyFill="1" applyBorder="1" applyAlignment="1">
      <alignment horizontal="center" vertical="center" wrapText="1"/>
    </xf>
    <xf numFmtId="0" fontId="15" fillId="2" borderId="0" xfId="1" applyFont="1" applyFill="1" applyAlignment="1"/>
    <xf numFmtId="0" fontId="17" fillId="2" borderId="0" xfId="1" applyFont="1" applyFill="1" applyAlignment="1"/>
    <xf numFmtId="0" fontId="17" fillId="2" borderId="0" xfId="1" applyFont="1" applyFill="1" applyAlignment="1">
      <alignment horizontal="left"/>
    </xf>
    <xf numFmtId="0" fontId="5" fillId="2" borderId="0" xfId="1" applyFont="1" applyFill="1" applyAlignment="1">
      <alignment wrapText="1"/>
    </xf>
    <xf numFmtId="0" fontId="8" fillId="2" borderId="0" xfId="1" applyFont="1" applyFill="1"/>
    <xf numFmtId="0" fontId="8" fillId="2" borderId="0" xfId="1" applyFont="1" applyFill="1" applyBorder="1"/>
    <xf numFmtId="0" fontId="5" fillId="0" borderId="0" xfId="1" applyFont="1" applyFill="1" applyAlignment="1"/>
    <xf numFmtId="0" fontId="4" fillId="2" borderId="0" xfId="1" applyFont="1" applyFill="1" applyBorder="1"/>
    <xf numFmtId="0" fontId="4" fillId="2" borderId="0" xfId="1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 wrapText="1"/>
    </xf>
    <xf numFmtId="164" fontId="4" fillId="3" borderId="0" xfId="1" applyNumberFormat="1" applyFont="1" applyFill="1" applyBorder="1" applyAlignment="1">
      <alignment horizontal="center" vertical="center" wrapText="1"/>
    </xf>
    <xf numFmtId="164" fontId="4" fillId="2" borderId="0" xfId="1" applyNumberFormat="1" applyFont="1" applyFill="1" applyBorder="1" applyAlignment="1">
      <alignment horizontal="center" vertical="center" wrapText="1"/>
    </xf>
    <xf numFmtId="165" fontId="4" fillId="2" borderId="0" xfId="2" applyNumberFormat="1" applyFont="1" applyFill="1" applyBorder="1" applyAlignment="1">
      <alignment horizontal="center" vertical="center" wrapText="1"/>
    </xf>
    <xf numFmtId="166" fontId="4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164" fontId="4" fillId="3" borderId="2" xfId="1" applyNumberFormat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9" fillId="3" borderId="0" xfId="1" applyFont="1" applyFill="1"/>
    <xf numFmtId="0" fontId="7" fillId="3" borderId="0" xfId="1" applyFont="1" applyFill="1" applyBorder="1" applyAlignment="1">
      <alignment vertical="center" wrapText="1"/>
    </xf>
    <xf numFmtId="165" fontId="4" fillId="3" borderId="0" xfId="2" applyNumberFormat="1" applyFont="1" applyFill="1" applyBorder="1" applyAlignment="1">
      <alignment horizontal="center" vertical="center" wrapText="1"/>
    </xf>
    <xf numFmtId="0" fontId="4" fillId="3" borderId="0" xfId="1" applyFont="1" applyFill="1"/>
    <xf numFmtId="0" fontId="19" fillId="3" borderId="0" xfId="1" applyFont="1" applyFill="1" applyAlignment="1"/>
    <xf numFmtId="0" fontId="21" fillId="2" borderId="0" xfId="1" applyFont="1" applyFill="1"/>
    <xf numFmtId="0" fontId="22" fillId="2" borderId="0" xfId="1" applyFont="1" applyFill="1" applyBorder="1"/>
    <xf numFmtId="0" fontId="22" fillId="2" borderId="0" xfId="1" applyFont="1" applyFill="1"/>
    <xf numFmtId="0" fontId="2" fillId="2" borderId="0" xfId="1" applyFont="1" applyFill="1" applyAlignment="1">
      <alignment horizontal="center" vertical="center" wrapText="1"/>
    </xf>
    <xf numFmtId="0" fontId="2" fillId="2" borderId="0" xfId="1" applyFont="1" applyFill="1" applyAlignment="1">
      <alignment horizontal="left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left" wrapText="1"/>
    </xf>
    <xf numFmtId="0" fontId="10" fillId="4" borderId="0" xfId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164" fontId="4" fillId="2" borderId="0" xfId="1" applyNumberFormat="1" applyFont="1" applyFill="1"/>
  </cellXfs>
  <cellStyles count="3">
    <cellStyle name="Обычный" xfId="0" builtinId="0"/>
    <cellStyle name="Обычный 11" xfId="1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3%202011%20Trading%20update/&#1058;&#1072;&#1073;&#1083;&#1080;&#1094;&#1099;%20&#1076;&#1083;&#1103;%20&#1087;&#1088;&#1077;&#1089;&#1089;-&#1088;&#1077;&#1083;&#1080;&#1079;&#1072;%203&#1082;&#1074;%2011%20(&#1088;&#1072;&#1089;&#1095;&#1077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ЛМК пр-во 2008"/>
      <sheetName val="трейдеры 2009"/>
      <sheetName val="трейдеры"/>
      <sheetName val="трейдеры май-июнь"/>
      <sheetName val="пресс-релиз реал"/>
      <sheetName val="фин пок-ли"/>
      <sheetName val="НЛМК пр-во 2 кв 09"/>
      <sheetName val="Макси-Групп квартал"/>
      <sheetName val="EU"/>
      <sheetName val="US"/>
      <sheetName val="НЛМК"/>
      <sheetName val="ВИЗ"/>
      <sheetName val="АК квартал"/>
      <sheetName val="НЛМК пр-во2009"/>
      <sheetName val="трейдеры 2010-2011"/>
      <sheetName val="НЛМК пр-во"/>
      <sheetName val="СГОК"/>
      <sheetName val="свод"/>
      <sheetName val="про-во, реал."/>
      <sheetName val="Query70"/>
      <sheetName val="сводтрейде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7">
          <cell r="C37">
            <v>244.92051900000004</v>
          </cell>
          <cell r="D37">
            <v>272.06152400000008</v>
          </cell>
          <cell r="E37">
            <v>235.76665399999987</v>
          </cell>
        </row>
      </sheetData>
      <sheetData sheetId="9">
        <row r="25">
          <cell r="D25">
            <v>186.82514637375999</v>
          </cell>
          <cell r="E25">
            <v>201.36365901407999</v>
          </cell>
        </row>
        <row r="26">
          <cell r="D26">
            <v>20.6105174124</v>
          </cell>
          <cell r="E26">
            <v>26.802837462479996</v>
          </cell>
        </row>
        <row r="27">
          <cell r="D27">
            <v>45.139080874240022</v>
          </cell>
          <cell r="E27">
            <v>33.587317332639998</v>
          </cell>
        </row>
        <row r="28">
          <cell r="D28">
            <v>74.164931905439985</v>
          </cell>
          <cell r="E28">
            <v>73.334531959200007</v>
          </cell>
        </row>
        <row r="29">
          <cell r="D29">
            <v>16.848221247999998</v>
          </cell>
          <cell r="E29">
            <v>12.895620559999999</v>
          </cell>
        </row>
        <row r="30">
          <cell r="D30">
            <v>77.938898991999991</v>
          </cell>
          <cell r="E30">
            <v>64.869099104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P5">
            <v>2282.703</v>
          </cell>
          <cell r="T5">
            <v>2342.5839999999998</v>
          </cell>
          <cell r="U5">
            <v>2512.7840000000001</v>
          </cell>
        </row>
        <row r="6">
          <cell r="P6">
            <v>2323.503815</v>
          </cell>
          <cell r="T6">
            <v>2364.5365189999998</v>
          </cell>
          <cell r="U6">
            <v>2401.5449469999999</v>
          </cell>
        </row>
        <row r="8">
          <cell r="P8">
            <v>967.10839999999951</v>
          </cell>
          <cell r="T8">
            <v>1061.5290699999998</v>
          </cell>
          <cell r="U8">
            <v>947.46685000000014</v>
          </cell>
        </row>
        <row r="9">
          <cell r="P9">
            <v>543.77610599999991</v>
          </cell>
          <cell r="T9">
            <v>452.50525999999991</v>
          </cell>
          <cell r="U9">
            <v>533.79685999999992</v>
          </cell>
        </row>
        <row r="10">
          <cell r="P10">
            <v>361.27750000000003</v>
          </cell>
          <cell r="T10">
            <v>378.38645699999972</v>
          </cell>
          <cell r="U10">
            <v>367.81753999999972</v>
          </cell>
        </row>
        <row r="11">
          <cell r="P11">
            <v>159.21420000000001</v>
          </cell>
          <cell r="T11">
            <v>131.93927999999997</v>
          </cell>
          <cell r="U11">
            <v>152.21649999999994</v>
          </cell>
        </row>
        <row r="12">
          <cell r="P12">
            <v>81.91122</v>
          </cell>
          <cell r="T12">
            <v>124.17353800000004</v>
          </cell>
          <cell r="U12">
            <v>130.74250999999998</v>
          </cell>
        </row>
        <row r="13">
          <cell r="P13">
            <v>73.909890000000004</v>
          </cell>
          <cell r="T13">
            <v>68.196770000000001</v>
          </cell>
          <cell r="U13">
            <v>59.868269999999995</v>
          </cell>
        </row>
        <row r="14">
          <cell r="P14">
            <v>9.5684100000000001</v>
          </cell>
          <cell r="T14">
            <v>13.400003999999997</v>
          </cell>
          <cell r="U14">
            <v>21.073264999999996</v>
          </cell>
        </row>
        <row r="113">
          <cell r="P113">
            <v>159.22627000000031</v>
          </cell>
          <cell r="T113">
            <v>194.5228899999999</v>
          </cell>
          <cell r="U113">
            <v>349.01500000000033</v>
          </cell>
        </row>
        <row r="116">
          <cell r="P116">
            <v>943.48774999999023</v>
          </cell>
          <cell r="T116">
            <v>1271.6043799999993</v>
          </cell>
          <cell r="U116">
            <v>991.01621000000159</v>
          </cell>
        </row>
        <row r="121">
          <cell r="P121">
            <v>522.0057710000001</v>
          </cell>
          <cell r="T121">
            <v>429.85162000000003</v>
          </cell>
          <cell r="U121">
            <v>539.00016999999991</v>
          </cell>
        </row>
        <row r="125">
          <cell r="P125">
            <v>362.06008699999973</v>
          </cell>
          <cell r="T125">
            <v>383.27254999999968</v>
          </cell>
          <cell r="U125">
            <v>367.17706000000004</v>
          </cell>
        </row>
        <row r="129">
          <cell r="P129">
            <v>162.80000000000001</v>
          </cell>
          <cell r="T129">
            <v>124.40665</v>
          </cell>
          <cell r="U129">
            <v>146.27466000000001</v>
          </cell>
        </row>
        <row r="133">
          <cell r="P133">
            <v>89.406011000000007</v>
          </cell>
          <cell r="T133">
            <v>122.69965600000002</v>
          </cell>
          <cell r="U133">
            <v>129.66081</v>
          </cell>
        </row>
        <row r="136">
          <cell r="P136">
            <v>69.423810000000088</v>
          </cell>
          <cell r="T136">
            <v>76.218859999999978</v>
          </cell>
          <cell r="U136">
            <v>58.656909999999868</v>
          </cell>
        </row>
        <row r="140">
          <cell r="P140">
            <v>10.046711</v>
          </cell>
          <cell r="T140">
            <v>11.241009999999999</v>
          </cell>
          <cell r="U140">
            <v>21.086077999999997</v>
          </cell>
        </row>
        <row r="149">
          <cell r="P149">
            <v>116.799801</v>
          </cell>
          <cell r="T149">
            <v>128.330737</v>
          </cell>
          <cell r="U149">
            <v>90.169815000000014</v>
          </cell>
        </row>
        <row r="150">
          <cell r="P150">
            <v>75.94438599999998</v>
          </cell>
          <cell r="T150">
            <v>89.688808000000009</v>
          </cell>
          <cell r="U150">
            <v>85.827146000000013</v>
          </cell>
        </row>
        <row r="151">
          <cell r="P151">
            <v>4.5215400000000017</v>
          </cell>
          <cell r="T151">
            <v>2.4938999999999965</v>
          </cell>
          <cell r="U151">
            <v>4.8380399999999995</v>
          </cell>
        </row>
        <row r="152">
          <cell r="P152">
            <v>16.833065000000001</v>
          </cell>
          <cell r="T152">
            <v>22.598815000000002</v>
          </cell>
          <cell r="U152">
            <v>18.719829000000001</v>
          </cell>
        </row>
        <row r="167">
          <cell r="U167">
            <v>190.32981588991998</v>
          </cell>
        </row>
        <row r="168">
          <cell r="U168">
            <v>19.46501163968</v>
          </cell>
        </row>
        <row r="169">
          <cell r="U169">
            <v>33.889327958080003</v>
          </cell>
        </row>
        <row r="170">
          <cell r="U170">
            <v>65.918506875600002</v>
          </cell>
        </row>
        <row r="171">
          <cell r="U171">
            <v>11.548996630400001</v>
          </cell>
        </row>
        <row r="172">
          <cell r="U172">
            <v>96.671341408000004</v>
          </cell>
        </row>
        <row r="177">
          <cell r="P177">
            <v>38.486779999999996</v>
          </cell>
          <cell r="T177">
            <v>39.786759999999994</v>
          </cell>
          <cell r="U177">
            <v>43.537109999999998</v>
          </cell>
        </row>
        <row r="200">
          <cell r="P200">
            <v>3050.5574599999995</v>
          </cell>
          <cell r="T200">
            <v>3461.8069999999998</v>
          </cell>
          <cell r="U200">
            <v>3459.8429999999998</v>
          </cell>
        </row>
        <row r="203">
          <cell r="P203">
            <v>507.64330000000001</v>
          </cell>
          <cell r="T203">
            <v>440</v>
          </cell>
          <cell r="U203">
            <v>408.60199999999998</v>
          </cell>
        </row>
        <row r="210">
          <cell r="P210">
            <v>810.28267100000005</v>
          </cell>
          <cell r="T210">
            <v>931.08027800000013</v>
          </cell>
          <cell r="U210">
            <v>1006.4142170000002</v>
          </cell>
        </row>
        <row r="219">
          <cell r="P219">
            <v>90.595665999999994</v>
          </cell>
          <cell r="T219">
            <v>24.904488999999998</v>
          </cell>
          <cell r="U219">
            <v>9.9469849999999997</v>
          </cell>
        </row>
        <row r="222">
          <cell r="P222">
            <v>341.71908699999994</v>
          </cell>
          <cell r="T222">
            <v>348.14364699999999</v>
          </cell>
          <cell r="U222">
            <v>294.82751200000001</v>
          </cell>
        </row>
        <row r="224">
          <cell r="P224">
            <v>22.878152999999998</v>
          </cell>
          <cell r="T224">
            <v>40.635402999999997</v>
          </cell>
          <cell r="U224">
            <v>20.166501</v>
          </cell>
        </row>
        <row r="226">
          <cell r="P226">
            <v>62.179496379999996</v>
          </cell>
          <cell r="T226">
            <v>5.7279999999999996E-3</v>
          </cell>
          <cell r="U226">
            <v>5.5860000000000007E-3</v>
          </cell>
        </row>
        <row r="227">
          <cell r="P227">
            <v>1037.26565248</v>
          </cell>
          <cell r="T227">
            <v>990.12167799999997</v>
          </cell>
          <cell r="U227">
            <v>1000.4932544149999</v>
          </cell>
        </row>
        <row r="326">
          <cell r="P326">
            <v>2282.703</v>
          </cell>
          <cell r="T326">
            <v>2342.5839999999998</v>
          </cell>
          <cell r="U326">
            <v>2512.7840000000001</v>
          </cell>
        </row>
        <row r="327">
          <cell r="P327">
            <v>2961.8427750000001</v>
          </cell>
          <cell r="T327">
            <v>2996.418471</v>
          </cell>
          <cell r="U327">
            <v>2889.6211541199996</v>
          </cell>
        </row>
        <row r="328">
          <cell r="P328">
            <v>138.63990000000004</v>
          </cell>
          <cell r="T328">
            <v>194.52288999999996</v>
          </cell>
          <cell r="U328">
            <v>349.01499999999999</v>
          </cell>
        </row>
        <row r="329">
          <cell r="P329">
            <v>853.26712999999972</v>
          </cell>
          <cell r="T329">
            <v>898.21250999999984</v>
          </cell>
          <cell r="U329">
            <v>517.44594612992</v>
          </cell>
        </row>
        <row r="330">
          <cell r="P330">
            <v>1445.5514560000001</v>
          </cell>
          <cell r="T330">
            <v>1399.7781597999997</v>
          </cell>
          <cell r="U330">
            <v>2238.4597688550075</v>
          </cell>
        </row>
        <row r="337">
          <cell r="P337">
            <v>60.152000000000001</v>
          </cell>
          <cell r="T337">
            <v>25.061499999999999</v>
          </cell>
          <cell r="U337">
            <v>4.1375999999999999</v>
          </cell>
        </row>
        <row r="338">
          <cell r="P338">
            <v>358.23199999999997</v>
          </cell>
          <cell r="T338">
            <v>358.55829999999997</v>
          </cell>
          <cell r="U338">
            <v>294.31779699999998</v>
          </cell>
        </row>
        <row r="339">
          <cell r="P339">
            <v>61.381236399999999</v>
          </cell>
          <cell r="T339">
            <v>69.762856299999996</v>
          </cell>
          <cell r="U339">
            <v>71.698554599999994</v>
          </cell>
        </row>
        <row r="344">
          <cell r="P344">
            <v>173.25551000000002</v>
          </cell>
          <cell r="T344">
            <v>131.73239000000001</v>
          </cell>
          <cell r="U344">
            <v>229.28907999999998</v>
          </cell>
        </row>
        <row r="345">
          <cell r="P345">
            <v>889.39375999999936</v>
          </cell>
          <cell r="T345">
            <v>1112.8248289999988</v>
          </cell>
          <cell r="U345">
            <v>561.24266912991993</v>
          </cell>
        </row>
        <row r="346">
          <cell r="P346">
            <v>1465.1833690000001</v>
          </cell>
          <cell r="T346">
            <v>1356.0378389999998</v>
          </cell>
          <cell r="U346">
            <v>2218.1469404016802</v>
          </cell>
        </row>
        <row r="353">
          <cell r="P353">
            <v>72.532432</v>
          </cell>
          <cell r="T353">
            <v>23.839153999999997</v>
          </cell>
          <cell r="U353">
            <v>9.9469849999999997</v>
          </cell>
        </row>
        <row r="354">
          <cell r="P354">
            <v>367.45059699999996</v>
          </cell>
          <cell r="T354">
            <v>382.80432899999994</v>
          </cell>
          <cell r="U354">
            <v>311.44245599999999</v>
          </cell>
        </row>
        <row r="355">
          <cell r="P355">
            <v>62.179496379999996</v>
          </cell>
          <cell r="T355">
            <v>5.7279999999999996E-3</v>
          </cell>
          <cell r="U355">
            <v>5.5860000000000007E-3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abSelected="1" topLeftCell="A79" zoomScale="85" zoomScaleNormal="85" workbookViewId="0">
      <selection activeCell="G55" sqref="G55"/>
    </sheetView>
  </sheetViews>
  <sheetFormatPr defaultRowHeight="15" x14ac:dyDescent="0.25"/>
  <cols>
    <col min="1" max="1" width="24.5703125" style="2" customWidth="1"/>
    <col min="2" max="2" width="0.42578125" style="33" customWidth="1"/>
    <col min="3" max="7" width="12.28515625" style="2" customWidth="1"/>
    <col min="8" max="8" width="0.5703125" style="2" customWidth="1"/>
    <col min="9" max="16384" width="9.140625" style="2"/>
  </cols>
  <sheetData>
    <row r="1" spans="1:8" ht="15.75" x14ac:dyDescent="0.25">
      <c r="A1" s="54" t="s">
        <v>0</v>
      </c>
      <c r="B1" s="54"/>
      <c r="C1" s="54"/>
      <c r="D1" s="54"/>
      <c r="E1" s="54"/>
      <c r="F1" s="54"/>
      <c r="G1" s="54"/>
      <c r="H1" s="1"/>
    </row>
    <row r="3" spans="1:8" ht="15.75" x14ac:dyDescent="0.25">
      <c r="A3" s="55" t="s">
        <v>1</v>
      </c>
      <c r="B3" s="55"/>
      <c r="C3" s="55"/>
      <c r="D3" s="3"/>
      <c r="E3" s="3"/>
      <c r="F3" s="3"/>
      <c r="G3" s="4"/>
    </row>
    <row r="4" spans="1:8" x14ac:dyDescent="0.25">
      <c r="A4" s="4"/>
      <c r="B4" s="4"/>
      <c r="C4" s="4"/>
      <c r="D4" s="4"/>
      <c r="E4" s="4"/>
      <c r="F4" s="4"/>
      <c r="G4" s="4"/>
    </row>
    <row r="5" spans="1:8" x14ac:dyDescent="0.25">
      <c r="A5" s="5" t="s">
        <v>2</v>
      </c>
      <c r="B5" s="5"/>
      <c r="C5" s="5"/>
      <c r="D5" s="5"/>
      <c r="E5" s="5"/>
      <c r="F5" s="5"/>
      <c r="G5" s="4"/>
    </row>
    <row r="7" spans="1:8" x14ac:dyDescent="0.25">
      <c r="A7" s="56" t="s">
        <v>3</v>
      </c>
      <c r="B7" s="6"/>
      <c r="C7" s="58" t="s">
        <v>4</v>
      </c>
      <c r="D7" s="56" t="s">
        <v>5</v>
      </c>
      <c r="E7" s="56" t="s">
        <v>6</v>
      </c>
      <c r="F7" s="56" t="s">
        <v>7</v>
      </c>
      <c r="G7" s="56" t="s">
        <v>8</v>
      </c>
    </row>
    <row r="8" spans="1:8" x14ac:dyDescent="0.25">
      <c r="A8" s="57"/>
      <c r="B8" s="6"/>
      <c r="C8" s="59"/>
      <c r="D8" s="57"/>
      <c r="E8" s="57"/>
      <c r="F8" s="57"/>
      <c r="G8" s="57"/>
    </row>
    <row r="9" spans="1:8" ht="18" customHeight="1" x14ac:dyDescent="0.25">
      <c r="A9" s="7" t="s">
        <v>9</v>
      </c>
      <c r="B9" s="8"/>
      <c r="C9" s="9">
        <f>[1]свод!U326/1000</f>
        <v>2.5127839999999999</v>
      </c>
      <c r="D9" s="10">
        <f>[1]свод!T326/1000</f>
        <v>2.342584</v>
      </c>
      <c r="E9" s="10">
        <f>[1]свод!P326/1000</f>
        <v>2.2827030000000001</v>
      </c>
      <c r="F9" s="11">
        <f>C9/D9-1</f>
        <v>7.26548119512469E-2</v>
      </c>
      <c r="G9" s="11">
        <f>C9/E9-1</f>
        <v>0.10079322627604204</v>
      </c>
    </row>
    <row r="10" spans="1:8" ht="18" customHeight="1" x14ac:dyDescent="0.25">
      <c r="A10" s="7" t="s">
        <v>10</v>
      </c>
      <c r="B10" s="8"/>
      <c r="C10" s="9">
        <f>[1]свод!U327/1000</f>
        <v>2.8896211541199994</v>
      </c>
      <c r="D10" s="10">
        <f>[1]свод!T327/1000</f>
        <v>2.9964184710000001</v>
      </c>
      <c r="E10" s="10">
        <f>[1]свод!P327/1000</f>
        <v>2.961842775</v>
      </c>
      <c r="F10" s="11">
        <f>C10/D10-1</f>
        <v>-3.5641656168391989E-2</v>
      </c>
      <c r="G10" s="11">
        <f t="shared" ref="G10:G17" si="0">C10/E10-1</f>
        <v>-2.4384015751815369E-2</v>
      </c>
    </row>
    <row r="11" spans="1:8" ht="18" customHeight="1" x14ac:dyDescent="0.25">
      <c r="A11" s="7" t="s">
        <v>11</v>
      </c>
      <c r="B11" s="8"/>
      <c r="C11" s="9">
        <f>[1]свод!U328/1000</f>
        <v>0.34901499999999996</v>
      </c>
      <c r="D11" s="10">
        <f>[1]свод!T328/1000</f>
        <v>0.19452288999999995</v>
      </c>
      <c r="E11" s="10">
        <f>[1]свод!P328/1000</f>
        <v>0.13863990000000004</v>
      </c>
      <c r="F11" s="11">
        <f t="shared" ref="F11:F17" si="1">C11/D11-1</f>
        <v>0.79421043970712168</v>
      </c>
      <c r="G11" s="11">
        <f t="shared" si="0"/>
        <v>1.5174210310307483</v>
      </c>
    </row>
    <row r="12" spans="1:8" ht="18" customHeight="1" x14ac:dyDescent="0.25">
      <c r="A12" s="7" t="s">
        <v>12</v>
      </c>
      <c r="B12" s="8"/>
      <c r="C12" s="9">
        <f>[1]свод!U329/1000</f>
        <v>0.51744594612992001</v>
      </c>
      <c r="D12" s="10">
        <f>[1]свод!T329/1000</f>
        <v>0.8982125099999998</v>
      </c>
      <c r="E12" s="10">
        <f>[1]свод!P329/1000</f>
        <v>0.85326712999999976</v>
      </c>
      <c r="F12" s="11">
        <f t="shared" si="1"/>
        <v>-0.42391589922309125</v>
      </c>
      <c r="G12" s="11">
        <f t="shared" si="0"/>
        <v>-0.3935709838841206</v>
      </c>
    </row>
    <row r="13" spans="1:8" ht="18" customHeight="1" x14ac:dyDescent="0.25">
      <c r="A13" s="7" t="s">
        <v>13</v>
      </c>
      <c r="B13" s="8"/>
      <c r="C13" s="9">
        <f>[1]свод!U330/1000</f>
        <v>2.2384597688550074</v>
      </c>
      <c r="D13" s="10">
        <f>[1]свод!T330/1000</f>
        <v>1.3997781597999996</v>
      </c>
      <c r="E13" s="10">
        <f>[1]свод!P330/1000</f>
        <v>1.4455514560000002</v>
      </c>
      <c r="F13" s="11">
        <f t="shared" si="1"/>
        <v>0.59915323237707807</v>
      </c>
      <c r="G13" s="11">
        <f t="shared" si="0"/>
        <v>0.54851614556085848</v>
      </c>
    </row>
    <row r="14" spans="1:8" ht="18" customHeight="1" x14ac:dyDescent="0.25">
      <c r="A14" s="7" t="s">
        <v>14</v>
      </c>
      <c r="B14" s="8"/>
      <c r="C14" s="9">
        <f>[1]свод!U337/1000</f>
        <v>4.1376E-3</v>
      </c>
      <c r="D14" s="10">
        <f>[1]свод!T337/1000</f>
        <v>2.50615E-2</v>
      </c>
      <c r="E14" s="10">
        <f>[1]свод!P337/1000</f>
        <v>6.0152000000000004E-2</v>
      </c>
      <c r="F14" s="11">
        <f t="shared" si="1"/>
        <v>-0.83490214073379487</v>
      </c>
      <c r="G14" s="11">
        <f t="shared" si="0"/>
        <v>-0.93121425721505524</v>
      </c>
    </row>
    <row r="15" spans="1:8" ht="18" customHeight="1" x14ac:dyDescent="0.25">
      <c r="A15" s="7" t="s">
        <v>15</v>
      </c>
      <c r="B15" s="8"/>
      <c r="C15" s="9">
        <f>[1]свод!U338/1000</f>
        <v>0.29431779699999999</v>
      </c>
      <c r="D15" s="10">
        <f>[1]свод!T338/1000</f>
        <v>0.3585583</v>
      </c>
      <c r="E15" s="10">
        <f>[1]свод!P338/1000</f>
        <v>0.35823199999999999</v>
      </c>
      <c r="F15" s="11">
        <f t="shared" si="1"/>
        <v>-0.17916334108009768</v>
      </c>
      <c r="G15" s="11">
        <f t="shared" si="0"/>
        <v>-0.17841567196677011</v>
      </c>
    </row>
    <row r="16" spans="1:8" ht="18" customHeight="1" x14ac:dyDescent="0.25">
      <c r="A16" s="7" t="s">
        <v>16</v>
      </c>
      <c r="B16" s="8"/>
      <c r="C16" s="9">
        <f>[1]свод!U339/1000</f>
        <v>7.1698554599999992E-2</v>
      </c>
      <c r="D16" s="10">
        <f>[1]свод!T339/1000</f>
        <v>6.9762856299999995E-2</v>
      </c>
      <c r="E16" s="10">
        <f>[1]свод!P339/1000</f>
        <v>6.1381236399999997E-2</v>
      </c>
      <c r="F16" s="11">
        <f t="shared" si="1"/>
        <v>2.7746832665164201E-2</v>
      </c>
      <c r="G16" s="11">
        <f t="shared" si="0"/>
        <v>0.16808586475459131</v>
      </c>
    </row>
    <row r="17" spans="1:14" ht="30" x14ac:dyDescent="0.25">
      <c r="A17" s="7" t="s">
        <v>17</v>
      </c>
      <c r="B17" s="8"/>
      <c r="C17" s="9">
        <f>SUM(C11:C16)</f>
        <v>3.4750746665849275</v>
      </c>
      <c r="D17" s="10">
        <f>SUM(D11:D16)</f>
        <v>2.9458962160999995</v>
      </c>
      <c r="E17" s="10">
        <f>SUM(E11:E16)</f>
        <v>2.9172237224000002</v>
      </c>
      <c r="F17" s="11">
        <f t="shared" si="1"/>
        <v>0.17963241460878576</v>
      </c>
      <c r="G17" s="11">
        <f t="shared" si="0"/>
        <v>0.19122665838120345</v>
      </c>
    </row>
    <row r="18" spans="1:14" ht="13.5" customHeight="1" x14ac:dyDescent="0.25">
      <c r="A18" s="12"/>
      <c r="B18" s="12"/>
      <c r="C18" s="12"/>
      <c r="D18" s="12"/>
      <c r="E18" s="12"/>
      <c r="F18" s="12"/>
      <c r="G18" s="12"/>
    </row>
    <row r="19" spans="1:14" ht="25.5" customHeight="1" x14ac:dyDescent="0.25">
      <c r="A19" s="5" t="s">
        <v>18</v>
      </c>
      <c r="B19" s="5"/>
      <c r="C19" s="5"/>
      <c r="D19" s="5"/>
      <c r="E19" s="5"/>
      <c r="F19" s="5"/>
      <c r="G19" s="13"/>
      <c r="I19" s="60"/>
      <c r="J19" s="60"/>
      <c r="K19" s="60"/>
      <c r="L19" s="60"/>
      <c r="M19" s="60"/>
      <c r="N19" s="60"/>
    </row>
    <row r="20" spans="1:14" ht="25.5" customHeight="1" x14ac:dyDescent="0.25">
      <c r="A20" s="56" t="s">
        <v>3</v>
      </c>
      <c r="B20" s="14"/>
      <c r="C20" s="61" t="str">
        <f>C7</f>
        <v>3 кв. 
2011</v>
      </c>
      <c r="D20" s="62" t="str">
        <f>D7</f>
        <v>2 кв.
2011</v>
      </c>
      <c r="E20" s="62" t="str">
        <f>E7</f>
        <v>3 кв.
2010</v>
      </c>
      <c r="F20" s="62" t="str">
        <f>F7</f>
        <v>3 кв.11 / 
2 кв. 11</v>
      </c>
      <c r="G20" s="62" t="str">
        <f>G7</f>
        <v>3 кв.11/ 
3 кв.10</v>
      </c>
    </row>
    <row r="21" spans="1:14" ht="25.5" customHeight="1" x14ac:dyDescent="0.25">
      <c r="A21" s="57"/>
      <c r="B21" s="14"/>
      <c r="C21" s="61"/>
      <c r="D21" s="62"/>
      <c r="E21" s="62"/>
      <c r="F21" s="62"/>
      <c r="G21" s="62"/>
    </row>
    <row r="22" spans="1:14" x14ac:dyDescent="0.25">
      <c r="A22" s="7" t="s">
        <v>9</v>
      </c>
      <c r="B22" s="15"/>
      <c r="C22" s="16">
        <f>[1]свод!U5/1000</f>
        <v>2.5127839999999999</v>
      </c>
      <c r="D22" s="17">
        <f>[1]свод!T5/1000</f>
        <v>2.342584</v>
      </c>
      <c r="E22" s="17">
        <f>[1]свод!P5/1000</f>
        <v>2.2827030000000001</v>
      </c>
      <c r="F22" s="18">
        <f t="shared" ref="F22:F30" si="2">C22/D22-1</f>
        <v>7.26548119512469E-2</v>
      </c>
      <c r="G22" s="19">
        <f t="shared" ref="G22:G30" si="3">C22/E22-1</f>
        <v>0.10079322627604204</v>
      </c>
    </row>
    <row r="23" spans="1:14" x14ac:dyDescent="0.25">
      <c r="A23" s="7" t="s">
        <v>10</v>
      </c>
      <c r="B23" s="15"/>
      <c r="C23" s="16">
        <f>[1]свод!U6/1000</f>
        <v>2.4015449469999997</v>
      </c>
      <c r="D23" s="17">
        <f>[1]свод!T6/1000</f>
        <v>2.3645365189999996</v>
      </c>
      <c r="E23" s="17">
        <f>[1]свод!P6/1000</f>
        <v>2.323503815</v>
      </c>
      <c r="F23" s="18">
        <f t="shared" si="2"/>
        <v>1.5651451226328161E-2</v>
      </c>
      <c r="G23" s="19">
        <f t="shared" si="3"/>
        <v>3.3587692645987488E-2</v>
      </c>
    </row>
    <row r="24" spans="1:14" x14ac:dyDescent="0.25">
      <c r="A24" s="7" t="s">
        <v>12</v>
      </c>
      <c r="B24" s="15"/>
      <c r="C24" s="16">
        <f>[1]свод!U8/1000</f>
        <v>0.94746685000000008</v>
      </c>
      <c r="D24" s="17">
        <f>[1]свод!T8/1000</f>
        <v>1.0615290699999997</v>
      </c>
      <c r="E24" s="17">
        <f>[1]свод!P8/1000</f>
        <v>0.96710839999999954</v>
      </c>
      <c r="F24" s="18">
        <f t="shared" si="2"/>
        <v>-0.10745086802003423</v>
      </c>
      <c r="G24" s="19">
        <f t="shared" si="3"/>
        <v>-2.0309564057141349E-2</v>
      </c>
    </row>
    <row r="25" spans="1:14" s="21" customFormat="1" ht="18.75" customHeight="1" x14ac:dyDescent="0.2">
      <c r="A25" s="7" t="s">
        <v>19</v>
      </c>
      <c r="B25" s="15"/>
      <c r="C25" s="16">
        <f>[1]свод!U9/1000</f>
        <v>0.53379685999999993</v>
      </c>
      <c r="D25" s="17">
        <f>[1]свод!T9/1000</f>
        <v>0.45250525999999991</v>
      </c>
      <c r="E25" s="17">
        <f>[1]свод!P9/1000</f>
        <v>0.54377610599999993</v>
      </c>
      <c r="F25" s="18">
        <f t="shared" si="2"/>
        <v>0.17964785646911596</v>
      </c>
      <c r="G25" s="19">
        <f t="shared" si="3"/>
        <v>-1.8351755235085698E-2</v>
      </c>
      <c r="H25" s="20"/>
    </row>
    <row r="26" spans="1:14" s="21" customFormat="1" ht="18.75" customHeight="1" x14ac:dyDescent="0.2">
      <c r="A26" s="7" t="s">
        <v>20</v>
      </c>
      <c r="B26" s="15"/>
      <c r="C26" s="16">
        <f>[1]свод!U10/1000</f>
        <v>0.36781753999999972</v>
      </c>
      <c r="D26" s="17">
        <f>[1]свод!T10/1000</f>
        <v>0.37838645699999973</v>
      </c>
      <c r="E26" s="17">
        <f>[1]свод!P10/1000</f>
        <v>0.36127750000000003</v>
      </c>
      <c r="F26" s="18">
        <f t="shared" si="2"/>
        <v>-2.7931541429348838E-2</v>
      </c>
      <c r="G26" s="19">
        <f t="shared" si="3"/>
        <v>1.8102538907071919E-2</v>
      </c>
      <c r="H26" s="20"/>
    </row>
    <row r="27" spans="1:14" s="21" customFormat="1" x14ac:dyDescent="0.2">
      <c r="A27" s="7" t="s">
        <v>21</v>
      </c>
      <c r="B27" s="15"/>
      <c r="C27" s="16">
        <f>[1]свод!U11/1000</f>
        <v>0.15221649999999995</v>
      </c>
      <c r="D27" s="17">
        <f>[1]свод!T11/1000</f>
        <v>0.13193927999999996</v>
      </c>
      <c r="E27" s="17">
        <f>[1]свод!P11/1000</f>
        <v>0.1592142</v>
      </c>
      <c r="F27" s="18">
        <f t="shared" si="2"/>
        <v>0.15368599858965415</v>
      </c>
      <c r="G27" s="19">
        <f t="shared" si="3"/>
        <v>-4.3951481714570972E-2</v>
      </c>
      <c r="H27" s="20"/>
    </row>
    <row r="28" spans="1:14" s="21" customFormat="1" ht="30" x14ac:dyDescent="0.2">
      <c r="A28" s="7" t="s">
        <v>22</v>
      </c>
      <c r="B28" s="15"/>
      <c r="C28" s="16">
        <f>[1]свод!U12/1000</f>
        <v>0.13074250999999998</v>
      </c>
      <c r="D28" s="17">
        <f>[1]свод!T12/1000</f>
        <v>0.12417353800000004</v>
      </c>
      <c r="E28" s="17">
        <f>[1]свод!P12/1000</f>
        <v>8.1911220000000007E-2</v>
      </c>
      <c r="F28" s="18">
        <f t="shared" si="2"/>
        <v>5.2901544933027012E-2</v>
      </c>
      <c r="G28" s="19">
        <f t="shared" si="3"/>
        <v>0.59614897690450674</v>
      </c>
      <c r="H28" s="20"/>
    </row>
    <row r="29" spans="1:14" s="21" customFormat="1" ht="13.5" customHeight="1" x14ac:dyDescent="0.2">
      <c r="A29" s="7" t="s">
        <v>23</v>
      </c>
      <c r="B29" s="15"/>
      <c r="C29" s="16">
        <f>[1]свод!U13/1000</f>
        <v>5.9868269999999994E-2</v>
      </c>
      <c r="D29" s="17">
        <f>[1]свод!T13/1000</f>
        <v>6.8196770000000004E-2</v>
      </c>
      <c r="E29" s="17">
        <f>[1]свод!P13/1000</f>
        <v>7.3909890000000006E-2</v>
      </c>
      <c r="F29" s="18">
        <f t="shared" si="2"/>
        <v>-0.12212455223319241</v>
      </c>
      <c r="G29" s="19">
        <f t="shared" si="3"/>
        <v>-0.18998296439082796</v>
      </c>
      <c r="H29" s="20"/>
    </row>
    <row r="30" spans="1:14" s="21" customFormat="1" ht="30" x14ac:dyDescent="0.2">
      <c r="A30" s="7" t="s">
        <v>24</v>
      </c>
      <c r="B30" s="15"/>
      <c r="C30" s="16">
        <f>[1]свод!U14/1000</f>
        <v>2.1073264999999997E-2</v>
      </c>
      <c r="D30" s="17">
        <f>[1]свод!T14/1000</f>
        <v>1.3400003999999997E-2</v>
      </c>
      <c r="E30" s="17">
        <f>[1]свод!P14/1000</f>
        <v>9.5684099999999994E-3</v>
      </c>
      <c r="F30" s="18">
        <f t="shared" si="2"/>
        <v>0.5726312469757473</v>
      </c>
      <c r="G30" s="19">
        <f t="shared" si="3"/>
        <v>1.2023789741451294</v>
      </c>
      <c r="H30" s="20"/>
    </row>
    <row r="31" spans="1:14" s="21" customFormat="1" x14ac:dyDescent="0.2">
      <c r="A31" s="8"/>
      <c r="B31" s="15"/>
      <c r="C31" s="22"/>
      <c r="D31" s="23"/>
      <c r="E31" s="23"/>
      <c r="F31" s="24"/>
      <c r="G31" s="25"/>
      <c r="H31" s="20"/>
    </row>
    <row r="32" spans="1:14" ht="18" x14ac:dyDescent="0.25">
      <c r="A32" s="26" t="s">
        <v>25</v>
      </c>
      <c r="B32" s="27"/>
      <c r="C32" s="27"/>
      <c r="D32" s="27"/>
      <c r="E32" s="27"/>
      <c r="F32" s="27"/>
      <c r="G32" s="28"/>
    </row>
    <row r="34" spans="1:7" x14ac:dyDescent="0.25">
      <c r="A34" s="29" t="s">
        <v>26</v>
      </c>
      <c r="B34" s="29"/>
      <c r="C34" s="29"/>
      <c r="D34" s="29"/>
      <c r="E34" s="29"/>
      <c r="F34" s="29"/>
      <c r="G34" s="4"/>
    </row>
    <row r="36" spans="1:7" x14ac:dyDescent="0.25">
      <c r="A36" s="56" t="s">
        <v>3</v>
      </c>
      <c r="B36" s="6"/>
      <c r="C36" s="58" t="str">
        <f>C7</f>
        <v>3 кв. 
2011</v>
      </c>
      <c r="D36" s="56" t="str">
        <f>D7</f>
        <v>2 кв.
2011</v>
      </c>
      <c r="E36" s="56" t="str">
        <f>E7</f>
        <v>3 кв.
2010</v>
      </c>
      <c r="F36" s="56" t="str">
        <f>F7</f>
        <v>3 кв.11 / 
2 кв. 11</v>
      </c>
      <c r="G36" s="56" t="str">
        <f>G7</f>
        <v>3 кв.11/ 
3 кв.10</v>
      </c>
    </row>
    <row r="37" spans="1:7" x14ac:dyDescent="0.25">
      <c r="A37" s="56"/>
      <c r="B37" s="6"/>
      <c r="C37" s="58"/>
      <c r="D37" s="56"/>
      <c r="E37" s="56"/>
      <c r="F37" s="56"/>
      <c r="G37" s="56"/>
    </row>
    <row r="38" spans="1:7" x14ac:dyDescent="0.25">
      <c r="A38" s="7" t="s">
        <v>9</v>
      </c>
      <c r="B38" s="8"/>
      <c r="C38" s="9">
        <f>[1]свод!U113/1000</f>
        <v>0.34901500000000035</v>
      </c>
      <c r="D38" s="10">
        <f>[1]свод!T113/1000</f>
        <v>0.19452288999999989</v>
      </c>
      <c r="E38" s="10">
        <f>[1]свод!P113/1000</f>
        <v>0.15922627000000031</v>
      </c>
      <c r="F38" s="11">
        <f t="shared" ref="F38:F46" si="4">C38/D38-1</f>
        <v>0.79421043970712413</v>
      </c>
      <c r="G38" s="11">
        <f t="shared" ref="G38:G46" si="5">C38/E38-1</f>
        <v>1.1919435781545324</v>
      </c>
    </row>
    <row r="39" spans="1:7" x14ac:dyDescent="0.25">
      <c r="A39" s="7" t="s">
        <v>12</v>
      </c>
      <c r="B39" s="8"/>
      <c r="C39" s="9">
        <f>[1]свод!U116/1000</f>
        <v>0.99101621000000162</v>
      </c>
      <c r="D39" s="10">
        <f>[1]свод!T116/1000</f>
        <v>1.2716043799999992</v>
      </c>
      <c r="E39" s="10">
        <f>[1]свод!P116/1000</f>
        <v>0.94348774999999019</v>
      </c>
      <c r="F39" s="11">
        <f t="shared" si="4"/>
        <v>-0.22065681308835827</v>
      </c>
      <c r="G39" s="11">
        <f t="shared" si="5"/>
        <v>5.0375280442180648E-2</v>
      </c>
    </row>
    <row r="40" spans="1:7" ht="16.5" customHeight="1" x14ac:dyDescent="0.25">
      <c r="A40" s="7" t="s">
        <v>27</v>
      </c>
      <c r="B40" s="8"/>
      <c r="C40" s="9">
        <f>[1]свод!U121/1000</f>
        <v>0.53900016999999989</v>
      </c>
      <c r="D40" s="10">
        <f>[1]свод!T121/1000</f>
        <v>0.42985162000000005</v>
      </c>
      <c r="E40" s="10">
        <f>[1]свод!P121/1000</f>
        <v>0.52200577100000012</v>
      </c>
      <c r="F40" s="11">
        <f t="shared" si="4"/>
        <v>0.25392145782770315</v>
      </c>
      <c r="G40" s="11">
        <f t="shared" si="5"/>
        <v>3.2555959999146733E-2</v>
      </c>
    </row>
    <row r="41" spans="1:7" ht="19.5" customHeight="1" x14ac:dyDescent="0.25">
      <c r="A41" s="7" t="s">
        <v>20</v>
      </c>
      <c r="B41" s="8"/>
      <c r="C41" s="9">
        <f>[1]свод!U125/1000</f>
        <v>0.36717706000000006</v>
      </c>
      <c r="D41" s="10">
        <f>[1]свод!T125/1000</f>
        <v>0.38327254999999966</v>
      </c>
      <c r="E41" s="10">
        <f>[1]свод!P125/1000</f>
        <v>0.36206008699999975</v>
      </c>
      <c r="F41" s="11">
        <f t="shared" si="4"/>
        <v>-4.1994893712058445E-2</v>
      </c>
      <c r="G41" s="11">
        <f t="shared" si="5"/>
        <v>1.413293865777665E-2</v>
      </c>
    </row>
    <row r="42" spans="1:7" x14ac:dyDescent="0.25">
      <c r="A42" s="7" t="s">
        <v>21</v>
      </c>
      <c r="B42" s="8"/>
      <c r="C42" s="9">
        <f>[1]свод!U129/1000</f>
        <v>0.14627466</v>
      </c>
      <c r="D42" s="10">
        <f>[1]свод!T129/1000</f>
        <v>0.12440664999999999</v>
      </c>
      <c r="E42" s="10">
        <f>[1]свод!P129/1000</f>
        <v>0.1628</v>
      </c>
      <c r="F42" s="11">
        <f t="shared" si="4"/>
        <v>0.17577846521870022</v>
      </c>
      <c r="G42" s="11">
        <f t="shared" si="5"/>
        <v>-0.1015070024570025</v>
      </c>
    </row>
    <row r="43" spans="1:7" ht="30" x14ac:dyDescent="0.25">
      <c r="A43" s="7" t="s">
        <v>22</v>
      </c>
      <c r="B43" s="8"/>
      <c r="C43" s="9">
        <f>[1]свод!U133/1000</f>
        <v>0.12966080999999999</v>
      </c>
      <c r="D43" s="10">
        <f>[1]свод!T133/1000</f>
        <v>0.12269965600000002</v>
      </c>
      <c r="E43" s="10">
        <f>[1]свод!P133/1000</f>
        <v>8.9406011000000007E-2</v>
      </c>
      <c r="F43" s="11">
        <f t="shared" si="4"/>
        <v>5.6733280491022553E-2</v>
      </c>
      <c r="G43" s="11">
        <f t="shared" si="5"/>
        <v>0.45024712040893955</v>
      </c>
    </row>
    <row r="44" spans="1:7" x14ac:dyDescent="0.25">
      <c r="A44" s="7" t="s">
        <v>23</v>
      </c>
      <c r="B44" s="8"/>
      <c r="C44" s="9">
        <f>[1]свод!U136/1000</f>
        <v>5.8656909999999868E-2</v>
      </c>
      <c r="D44" s="10">
        <f>[1]свод!T136/1000</f>
        <v>7.6218859999999972E-2</v>
      </c>
      <c r="E44" s="10">
        <f>[1]свод!P136/1000</f>
        <v>6.9423810000000086E-2</v>
      </c>
      <c r="F44" s="11">
        <f t="shared" si="4"/>
        <v>-0.2304147556129823</v>
      </c>
      <c r="G44" s="11">
        <f t="shared" si="5"/>
        <v>-0.15508944265663616</v>
      </c>
    </row>
    <row r="45" spans="1:7" ht="30" x14ac:dyDescent="0.25">
      <c r="A45" s="7" t="s">
        <v>24</v>
      </c>
      <c r="B45" s="8"/>
      <c r="C45" s="9">
        <f>[1]свод!U140/1000</f>
        <v>2.1086077999999998E-2</v>
      </c>
      <c r="D45" s="10">
        <f>[1]свод!T140/1000</f>
        <v>1.1241009999999999E-2</v>
      </c>
      <c r="E45" s="10">
        <f>[1]свод!P140/1000</f>
        <v>1.0046711E-2</v>
      </c>
      <c r="F45" s="11">
        <f t="shared" si="4"/>
        <v>0.87581703067606909</v>
      </c>
      <c r="G45" s="11">
        <f t="shared" si="5"/>
        <v>1.0988040762792917</v>
      </c>
    </row>
    <row r="46" spans="1:7" ht="30" x14ac:dyDescent="0.25">
      <c r="A46" s="7" t="s">
        <v>17</v>
      </c>
      <c r="B46" s="8"/>
      <c r="C46" s="9">
        <f>SUM(C38:C45)</f>
        <v>2.6018868980000018</v>
      </c>
      <c r="D46" s="10">
        <f>SUM(D38:D45)</f>
        <v>2.6138176159999986</v>
      </c>
      <c r="E46" s="10">
        <f>SUM(E38:E45)</f>
        <v>2.3184564099999903</v>
      </c>
      <c r="F46" s="11">
        <f t="shared" si="4"/>
        <v>-4.5644799112857237E-3</v>
      </c>
      <c r="G46" s="11">
        <f t="shared" si="5"/>
        <v>0.12224965143943023</v>
      </c>
    </row>
    <row r="47" spans="1:7" s="30" customFormat="1" x14ac:dyDescent="0.25">
      <c r="B47" s="31"/>
    </row>
    <row r="48" spans="1:7" s="30" customFormat="1" x14ac:dyDescent="0.25">
      <c r="B48" s="31"/>
    </row>
    <row r="49" spans="1:12" x14ac:dyDescent="0.25">
      <c r="A49" s="32" t="s">
        <v>28</v>
      </c>
      <c r="B49" s="29"/>
      <c r="C49" s="29"/>
      <c r="D49" s="29"/>
      <c r="E49" s="29"/>
      <c r="F49" s="29"/>
      <c r="G49" s="4"/>
    </row>
    <row r="50" spans="1:12" x14ac:dyDescent="0.25">
      <c r="A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x14ac:dyDescent="0.25">
      <c r="A51" s="56" t="s">
        <v>3</v>
      </c>
      <c r="B51" s="6"/>
      <c r="C51" s="58" t="str">
        <f>C7</f>
        <v>3 кв. 
2011</v>
      </c>
      <c r="D51" s="56" t="str">
        <f t="shared" ref="D51:G51" si="6">D7</f>
        <v>2 кв.
2011</v>
      </c>
      <c r="E51" s="56" t="str">
        <f t="shared" si="6"/>
        <v>3 кв.
2010</v>
      </c>
      <c r="F51" s="56" t="str">
        <f t="shared" si="6"/>
        <v>3 кв.11 / 
2 кв. 11</v>
      </c>
      <c r="G51" s="56" t="str">
        <f t="shared" si="6"/>
        <v>3 кв.11/ 
3 кв.10</v>
      </c>
    </row>
    <row r="52" spans="1:12" x14ac:dyDescent="0.25">
      <c r="A52" s="56"/>
      <c r="B52" s="6"/>
      <c r="C52" s="58"/>
      <c r="D52" s="56"/>
      <c r="E52" s="56"/>
      <c r="F52" s="56"/>
      <c r="G52" s="56"/>
    </row>
    <row r="53" spans="1:12" s="34" customFormat="1" x14ac:dyDescent="0.25">
      <c r="A53" s="7" t="s">
        <v>29</v>
      </c>
      <c r="B53" s="8"/>
      <c r="C53" s="9">
        <f>([1]свод!U149+[1]свод!U150)/1000</f>
        <v>0.17599696100000004</v>
      </c>
      <c r="D53" s="10">
        <f>([1]свод!T149+[1]свод!T150)/1000</f>
        <v>0.21801954499999998</v>
      </c>
      <c r="E53" s="10">
        <f>([1]свод!P149+[1]свод!P150)/1000</f>
        <v>0.19274418699999998</v>
      </c>
      <c r="F53" s="11">
        <f>C53/D53-1</f>
        <v>-0.19274686588305623</v>
      </c>
      <c r="G53" s="11">
        <f>C53/E53-1</f>
        <v>-8.6888358402217092E-2</v>
      </c>
    </row>
    <row r="54" spans="1:12" s="34" customFormat="1" ht="30" x14ac:dyDescent="0.25">
      <c r="A54" s="7" t="s">
        <v>20</v>
      </c>
      <c r="B54" s="8"/>
      <c r="C54" s="9">
        <f>([1]свод!U151+[1]свод!U152)/1000</f>
        <v>2.3557868999999999E-2</v>
      </c>
      <c r="D54" s="10">
        <f>([1]свод!T151+[1]свод!T152)/1000</f>
        <v>2.5092714999999998E-2</v>
      </c>
      <c r="E54" s="10">
        <f>([1]свод!P151+[1]свод!P152)/1000</f>
        <v>2.1354605000000002E-2</v>
      </c>
      <c r="F54" s="11">
        <f>C54/D54-1</f>
        <v>-6.116699607834386E-2</v>
      </c>
      <c r="G54" s="11">
        <f>C54/E54-1</f>
        <v>0.10317512311747268</v>
      </c>
    </row>
    <row r="55" spans="1:12" s="34" customFormat="1" x14ac:dyDescent="0.25">
      <c r="A55" s="7" t="s">
        <v>48</v>
      </c>
      <c r="B55" s="8"/>
      <c r="C55" s="9">
        <v>8.2174912999999988E-2</v>
      </c>
      <c r="D55" s="10">
        <v>9.2441514400000008E-2</v>
      </c>
      <c r="E55" s="10">
        <v>6.7170912999999999E-2</v>
      </c>
      <c r="F55" s="11">
        <f>C55/D55-1</f>
        <v>-0.11106050638218468</v>
      </c>
      <c r="G55" s="11">
        <f>C55/E55-1</f>
        <v>0.22337049371355122</v>
      </c>
    </row>
    <row r="56" spans="1:12" x14ac:dyDescent="0.25">
      <c r="C56" s="63"/>
      <c r="D56" s="63"/>
      <c r="E56" s="63"/>
    </row>
    <row r="57" spans="1:12" x14ac:dyDescent="0.25">
      <c r="A57" s="32" t="s">
        <v>30</v>
      </c>
      <c r="B57" s="29"/>
      <c r="C57" s="29"/>
      <c r="D57" s="29"/>
      <c r="E57" s="29"/>
      <c r="F57" s="29"/>
      <c r="G57" s="4"/>
    </row>
    <row r="59" spans="1:12" x14ac:dyDescent="0.25">
      <c r="A59" s="56" t="s">
        <v>3</v>
      </c>
      <c r="B59" s="6"/>
      <c r="C59" s="58" t="str">
        <f>C7</f>
        <v>3 кв. 
2011</v>
      </c>
      <c r="D59" s="56" t="str">
        <f>D7</f>
        <v>2 кв.
2011</v>
      </c>
      <c r="E59" s="56" t="str">
        <f>E7</f>
        <v>3 кв.
2010</v>
      </c>
      <c r="F59" s="56" t="str">
        <f>F7</f>
        <v>3 кв.11 / 
2 кв. 11</v>
      </c>
      <c r="G59" s="56" t="str">
        <f>G7</f>
        <v>3 кв.11/ 
3 кв.10</v>
      </c>
    </row>
    <row r="60" spans="1:12" x14ac:dyDescent="0.25">
      <c r="A60" s="56"/>
      <c r="B60" s="6"/>
      <c r="C60" s="58"/>
      <c r="D60" s="56"/>
      <c r="E60" s="56"/>
      <c r="F60" s="56"/>
      <c r="G60" s="56"/>
    </row>
    <row r="61" spans="1:12" s="34" customFormat="1" ht="30" x14ac:dyDescent="0.25">
      <c r="A61" s="7" t="s">
        <v>31</v>
      </c>
      <c r="B61" s="8"/>
      <c r="C61" s="9">
        <f>[1]EU!C37/1000</f>
        <v>0.24492051900000003</v>
      </c>
      <c r="D61" s="35">
        <f>[1]EU!D37/1000</f>
        <v>0.27206152400000005</v>
      </c>
      <c r="E61" s="10">
        <f>[1]EU!E37/1000</f>
        <v>0.23576665399999988</v>
      </c>
      <c r="F61" s="11">
        <f>C61/D61-1</f>
        <v>-9.9760541663362901E-2</v>
      </c>
      <c r="G61" s="11">
        <f>C61/E61-1</f>
        <v>3.8825952884754322E-2</v>
      </c>
    </row>
    <row r="63" spans="1:12" x14ac:dyDescent="0.25">
      <c r="A63" s="32" t="s">
        <v>32</v>
      </c>
      <c r="B63" s="29"/>
      <c r="C63" s="29"/>
      <c r="D63" s="29"/>
      <c r="E63" s="29"/>
      <c r="F63" s="29"/>
      <c r="G63" s="4"/>
    </row>
    <row r="65" spans="1:7" x14ac:dyDescent="0.25">
      <c r="A65" s="56" t="s">
        <v>3</v>
      </c>
      <c r="B65" s="6"/>
      <c r="C65" s="58" t="str">
        <f>C36</f>
        <v>3 кв. 
2011</v>
      </c>
      <c r="D65" s="56" t="str">
        <f>D36</f>
        <v>2 кв.
2011</v>
      </c>
      <c r="E65" s="56" t="str">
        <f>E36</f>
        <v>3 кв.
2010</v>
      </c>
      <c r="F65" s="56" t="str">
        <f>F36</f>
        <v>3 кв.11 / 
2 кв. 11</v>
      </c>
      <c r="G65" s="56" t="str">
        <f>G36</f>
        <v>3 кв.11/ 
3 кв.10</v>
      </c>
    </row>
    <row r="66" spans="1:7" x14ac:dyDescent="0.25">
      <c r="A66" s="56"/>
      <c r="B66" s="6"/>
      <c r="C66" s="58"/>
      <c r="D66" s="56"/>
      <c r="E66" s="56"/>
      <c r="F66" s="56"/>
      <c r="G66" s="56"/>
    </row>
    <row r="67" spans="1:7" x14ac:dyDescent="0.25">
      <c r="A67" s="7" t="s">
        <v>29</v>
      </c>
      <c r="B67" s="8"/>
      <c r="C67" s="9">
        <f>([1]свод!U167+[1]свод!U168)/1000</f>
        <v>0.20979482752959999</v>
      </c>
      <c r="D67" s="10">
        <f>([1]US!D25+[1]US!D26)/1000</f>
        <v>0.20743566378615999</v>
      </c>
      <c r="E67" s="10">
        <f>([1]US!E25+[1]US!E26)/1000</f>
        <v>0.22816649647655998</v>
      </c>
      <c r="F67" s="11">
        <f>C67/D67-1</f>
        <v>1.1372990065353417E-2</v>
      </c>
      <c r="G67" s="11">
        <f>C67/E67-1</f>
        <v>-8.0518696787928112E-2</v>
      </c>
    </row>
    <row r="68" spans="1:7" ht="30" x14ac:dyDescent="0.25">
      <c r="A68" s="7" t="s">
        <v>20</v>
      </c>
      <c r="B68" s="8"/>
      <c r="C68" s="9">
        <f>([1]свод!U169+[1]свод!U170+[1]свод!U171)/1000</f>
        <v>0.11135683146408</v>
      </c>
      <c r="D68" s="10">
        <f>([1]US!D27+[1]US!D28+[1]US!D29)/1000</f>
        <v>0.13615223402768001</v>
      </c>
      <c r="E68" s="10">
        <f>([1]US!E27+[1]US!E28+[1]US!E29)/1000</f>
        <v>0.11981746985184</v>
      </c>
      <c r="F68" s="11">
        <f>C68/D68-1</f>
        <v>-0.18211528250472231</v>
      </c>
      <c r="G68" s="11">
        <f>C68/E68-1</f>
        <v>-7.0612727828604505E-2</v>
      </c>
    </row>
    <row r="69" spans="1:7" x14ac:dyDescent="0.25">
      <c r="A69" s="7" t="s">
        <v>21</v>
      </c>
      <c r="B69" s="8"/>
      <c r="C69" s="9">
        <f>[1]свод!U172/1000</f>
        <v>9.6671341408000003E-2</v>
      </c>
      <c r="D69" s="10">
        <f>[1]US!D30/1000</f>
        <v>7.7938898991999989E-2</v>
      </c>
      <c r="E69" s="10">
        <f>[1]US!E30/1000</f>
        <v>6.4869099104000003E-2</v>
      </c>
      <c r="F69" s="11">
        <f>C69/D69-1</f>
        <v>0.2403477936982763</v>
      </c>
      <c r="G69" s="11">
        <f>C69/E69-1</f>
        <v>0.49025256621821933</v>
      </c>
    </row>
    <row r="70" spans="1:7" x14ac:dyDescent="0.25">
      <c r="A70" s="8"/>
      <c r="B70" s="8"/>
      <c r="C70" s="36"/>
      <c r="D70" s="37"/>
      <c r="E70" s="37"/>
      <c r="F70" s="37"/>
      <c r="G70" s="38"/>
    </row>
    <row r="71" spans="1:7" x14ac:dyDescent="0.25">
      <c r="A71" s="29" t="s">
        <v>33</v>
      </c>
      <c r="B71" s="29"/>
      <c r="C71" s="29"/>
      <c r="D71" s="29"/>
      <c r="E71" s="29"/>
      <c r="F71" s="29"/>
      <c r="G71" s="4"/>
    </row>
    <row r="73" spans="1:7" x14ac:dyDescent="0.25">
      <c r="A73" s="56" t="s">
        <v>3</v>
      </c>
      <c r="B73" s="6"/>
      <c r="C73" s="58" t="str">
        <f>C7</f>
        <v>3 кв. 
2011</v>
      </c>
      <c r="D73" s="56" t="str">
        <f>D7</f>
        <v>2 кв.
2011</v>
      </c>
      <c r="E73" s="56" t="str">
        <f>E7</f>
        <v>3 кв.
2010</v>
      </c>
      <c r="F73" s="56" t="str">
        <f>F7</f>
        <v>3 кв.11 / 
2 кв. 11</v>
      </c>
      <c r="G73" s="56" t="str">
        <f>G7</f>
        <v>3 кв.11/ 
3 кв.10</v>
      </c>
    </row>
    <row r="74" spans="1:7" x14ac:dyDescent="0.25">
      <c r="A74" s="56"/>
      <c r="B74" s="6"/>
      <c r="C74" s="58"/>
      <c r="D74" s="56"/>
      <c r="E74" s="56"/>
      <c r="F74" s="56"/>
      <c r="G74" s="56"/>
    </row>
    <row r="75" spans="1:7" s="34" customFormat="1" ht="30" x14ac:dyDescent="0.25">
      <c r="A75" s="7" t="s">
        <v>24</v>
      </c>
      <c r="B75" s="8"/>
      <c r="C75" s="9">
        <f>[1]свод!U177/1000</f>
        <v>4.3537109999999997E-2</v>
      </c>
      <c r="D75" s="10">
        <f>[1]свод!T177/1000</f>
        <v>3.978675999999999E-2</v>
      </c>
      <c r="E75" s="10">
        <f>[1]свод!P177/1000</f>
        <v>3.8486779999999998E-2</v>
      </c>
      <c r="F75" s="11">
        <f>C75/D75-1</f>
        <v>9.4261256759786693E-2</v>
      </c>
      <c r="G75" s="11">
        <f>C75/E75-1</f>
        <v>0.1312224613230828</v>
      </c>
    </row>
    <row r="76" spans="1:7" s="34" customFormat="1" x14ac:dyDescent="0.25">
      <c r="A76" s="7" t="s">
        <v>23</v>
      </c>
      <c r="B76" s="8"/>
      <c r="C76" s="39">
        <v>2.3409E-4</v>
      </c>
      <c r="D76" s="40">
        <v>1.4882E-4</v>
      </c>
      <c r="E76" s="40">
        <v>2.2275999999999999E-4</v>
      </c>
      <c r="F76" s="11">
        <f>C76/D76-1</f>
        <v>0.57297406262599115</v>
      </c>
      <c r="G76" s="11">
        <f>C76/E76-1</f>
        <v>5.0861914167714239E-2</v>
      </c>
    </row>
    <row r="78" spans="1:7" x14ac:dyDescent="0.25">
      <c r="A78" s="41" t="s">
        <v>34</v>
      </c>
    </row>
    <row r="79" spans="1:7" x14ac:dyDescent="0.25">
      <c r="A79" s="41"/>
    </row>
    <row r="80" spans="1:7" x14ac:dyDescent="0.25">
      <c r="A80" s="56" t="s">
        <v>3</v>
      </c>
      <c r="B80" s="6"/>
      <c r="C80" s="58" t="str">
        <f>C73</f>
        <v>3 кв. 
2011</v>
      </c>
      <c r="D80" s="56" t="str">
        <f>D73</f>
        <v>2 кв.
2011</v>
      </c>
      <c r="E80" s="56" t="str">
        <f>E73</f>
        <v>3 кв.
2010</v>
      </c>
      <c r="F80" s="56" t="str">
        <f>F73</f>
        <v>3 кв.11 / 
2 кв. 11</v>
      </c>
      <c r="G80" s="56" t="str">
        <f>G73</f>
        <v>3 кв.11/ 
3 кв.10</v>
      </c>
    </row>
    <row r="81" spans="1:7" x14ac:dyDescent="0.25">
      <c r="A81" s="56"/>
      <c r="B81" s="6"/>
      <c r="C81" s="58"/>
      <c r="D81" s="56"/>
      <c r="E81" s="56"/>
      <c r="F81" s="56"/>
      <c r="G81" s="56"/>
    </row>
    <row r="82" spans="1:7" s="34" customFormat="1" ht="30" x14ac:dyDescent="0.25">
      <c r="A82" s="7" t="s">
        <v>35</v>
      </c>
      <c r="B82" s="8"/>
      <c r="C82" s="9">
        <f>[1]свод!U200/1000</f>
        <v>3.4598429999999998</v>
      </c>
      <c r="D82" s="42">
        <f>[1]свод!T200/1000</f>
        <v>3.4618069999999999</v>
      </c>
      <c r="E82" s="42">
        <f>[1]свод!P200/1000</f>
        <v>3.0505574599999994</v>
      </c>
      <c r="F82" s="11">
        <f>C82/D82-1</f>
        <v>-5.6733376528506074E-4</v>
      </c>
      <c r="G82" s="11">
        <f>C82/E82-1</f>
        <v>0.13416745803568642</v>
      </c>
    </row>
    <row r="83" spans="1:7" s="34" customFormat="1" x14ac:dyDescent="0.25">
      <c r="A83" s="7" t="s">
        <v>36</v>
      </c>
      <c r="B83" s="8"/>
      <c r="C83" s="9">
        <f>[1]свод!U203/1000</f>
        <v>0.40860199999999997</v>
      </c>
      <c r="D83" s="42">
        <f>[1]свод!T203/1000</f>
        <v>0.44</v>
      </c>
      <c r="E83" s="42">
        <f>[1]свод!P203/1000</f>
        <v>0.50764330000000002</v>
      </c>
      <c r="F83" s="11">
        <f>C83/D83-1</f>
        <v>-7.1359090909090983E-2</v>
      </c>
      <c r="G83" s="11">
        <f>C83/E83-1</f>
        <v>-0.19510018156449627</v>
      </c>
    </row>
    <row r="85" spans="1:7" x14ac:dyDescent="0.25">
      <c r="A85" s="29" t="s">
        <v>37</v>
      </c>
      <c r="B85" s="29"/>
      <c r="C85" s="29"/>
      <c r="D85" s="29"/>
      <c r="E85" s="29"/>
      <c r="F85" s="29"/>
      <c r="G85" s="4"/>
    </row>
    <row r="87" spans="1:7" x14ac:dyDescent="0.25">
      <c r="A87" s="56" t="s">
        <v>3</v>
      </c>
      <c r="B87" s="6"/>
      <c r="C87" s="58" t="str">
        <f>C80</f>
        <v>3 кв. 
2011</v>
      </c>
      <c r="D87" s="56" t="str">
        <f>D80</f>
        <v>2 кв.
2011</v>
      </c>
      <c r="E87" s="56" t="str">
        <f>E80</f>
        <v>3 кв.
2010</v>
      </c>
      <c r="F87" s="56" t="str">
        <f>F80</f>
        <v>3 кв.11 / 
2 кв. 11</v>
      </c>
      <c r="G87" s="56" t="str">
        <f>G80</f>
        <v>3 кв.11/ 
3 кв.10</v>
      </c>
    </row>
    <row r="88" spans="1:7" x14ac:dyDescent="0.25">
      <c r="A88" s="56"/>
      <c r="B88" s="6"/>
      <c r="C88" s="58"/>
      <c r="D88" s="56"/>
      <c r="E88" s="56"/>
      <c r="F88" s="56"/>
      <c r="G88" s="56"/>
    </row>
    <row r="89" spans="1:7" x14ac:dyDescent="0.25">
      <c r="A89" s="7" t="s">
        <v>38</v>
      </c>
      <c r="B89" s="8"/>
      <c r="C89" s="9">
        <f>[1]свод!U210/1000</f>
        <v>1.0064142170000003</v>
      </c>
      <c r="D89" s="10">
        <f>[1]свод!T210/1000</f>
        <v>0.93108027800000015</v>
      </c>
      <c r="E89" s="10">
        <f>[1]свод!P210/1000</f>
        <v>0.81028267100000007</v>
      </c>
      <c r="F89" s="11">
        <f>C89/D89-1</f>
        <v>8.091025100630489E-2</v>
      </c>
      <c r="G89" s="11">
        <f>C89/E89-1</f>
        <v>0.24205324020807084</v>
      </c>
    </row>
    <row r="90" spans="1:7" x14ac:dyDescent="0.25">
      <c r="A90" s="43"/>
      <c r="B90" s="6"/>
      <c r="C90" s="44"/>
      <c r="D90" s="44"/>
      <c r="E90" s="44"/>
      <c r="F90" s="44"/>
      <c r="G90" s="44"/>
    </row>
    <row r="91" spans="1:7" x14ac:dyDescent="0.25">
      <c r="A91" s="60" t="s">
        <v>39</v>
      </c>
      <c r="B91" s="60"/>
      <c r="C91" s="60"/>
      <c r="D91" s="29"/>
      <c r="E91" s="29"/>
      <c r="F91" s="29"/>
      <c r="G91" s="4"/>
    </row>
    <row r="93" spans="1:7" x14ac:dyDescent="0.25">
      <c r="A93" s="56" t="s">
        <v>3</v>
      </c>
      <c r="B93" s="6"/>
      <c r="C93" s="58" t="str">
        <f>C87</f>
        <v>3 кв. 
2011</v>
      </c>
      <c r="D93" s="56" t="str">
        <f>D87</f>
        <v>2 кв.
2011</v>
      </c>
      <c r="E93" s="56" t="str">
        <f>E87</f>
        <v>3 кв.
2010</v>
      </c>
      <c r="F93" s="56" t="str">
        <f>F87</f>
        <v>3 кв.11 / 
2 кв. 11</v>
      </c>
      <c r="G93" s="56" t="str">
        <f>G87</f>
        <v>3 кв.11/ 
3 кв.10</v>
      </c>
    </row>
    <row r="94" spans="1:7" x14ac:dyDescent="0.25">
      <c r="A94" s="56"/>
      <c r="B94" s="6"/>
      <c r="C94" s="58"/>
      <c r="D94" s="56"/>
      <c r="E94" s="56"/>
      <c r="F94" s="56"/>
      <c r="G94" s="56"/>
    </row>
    <row r="95" spans="1:7" x14ac:dyDescent="0.25">
      <c r="A95" s="7" t="s">
        <v>14</v>
      </c>
      <c r="B95" s="8"/>
      <c r="C95" s="9">
        <f>[1]свод!U219/1000</f>
        <v>9.9469850000000002E-3</v>
      </c>
      <c r="D95" s="10">
        <f>[1]свод!T219/1000</f>
        <v>2.4904488999999998E-2</v>
      </c>
      <c r="E95" s="10">
        <f>[1]свод!P219/1000</f>
        <v>9.0595665999999991E-2</v>
      </c>
      <c r="F95" s="11">
        <f>C95/D95-1</f>
        <v>-0.60059469600038762</v>
      </c>
      <c r="G95" s="11">
        <f>C95/E95-1</f>
        <v>-0.89020462634492914</v>
      </c>
    </row>
    <row r="96" spans="1:7" x14ac:dyDescent="0.25">
      <c r="A96" s="7" t="s">
        <v>40</v>
      </c>
      <c r="B96" s="8"/>
      <c r="C96" s="9">
        <f>[1]свод!U222/1000</f>
        <v>0.29482751200000001</v>
      </c>
      <c r="D96" s="10">
        <f>[1]свод!T222/1000</f>
        <v>0.348143647</v>
      </c>
      <c r="E96" s="10">
        <f>[1]свод!P222/1000</f>
        <v>0.34171908699999992</v>
      </c>
      <c r="F96" s="11">
        <f>C96/D96-1</f>
        <v>-0.15314406986722917</v>
      </c>
      <c r="G96" s="11">
        <f>C96/E96-1</f>
        <v>-0.13722258072169058</v>
      </c>
    </row>
    <row r="97" spans="1:7" x14ac:dyDescent="0.25">
      <c r="A97" s="7" t="s">
        <v>41</v>
      </c>
      <c r="B97" s="8"/>
      <c r="C97" s="9">
        <f>[1]свод!U224/1000</f>
        <v>2.0166501E-2</v>
      </c>
      <c r="D97" s="10">
        <f>[1]свод!T224/1000</f>
        <v>4.0635402999999994E-2</v>
      </c>
      <c r="E97" s="10">
        <f>[1]свод!P224/1000</f>
        <v>2.2878152999999998E-2</v>
      </c>
      <c r="F97" s="11">
        <f>C97/D97-1</f>
        <v>-0.50372090563492122</v>
      </c>
      <c r="G97" s="11">
        <f>C97/E97-1</f>
        <v>-0.11852582680079105</v>
      </c>
    </row>
    <row r="98" spans="1:7" x14ac:dyDescent="0.25">
      <c r="A98" s="7" t="s">
        <v>16</v>
      </c>
      <c r="B98" s="8"/>
      <c r="C98" s="9">
        <f>[1]свод!U226/1000</f>
        <v>5.5860000000000004E-6</v>
      </c>
      <c r="D98" s="10">
        <f>[1]свод!T226/1000</f>
        <v>5.7279999999999992E-6</v>
      </c>
      <c r="E98" s="10">
        <f>[1]свод!P226/1000</f>
        <v>6.2179496379999998E-2</v>
      </c>
      <c r="F98" s="11">
        <f>C98/D98-1</f>
        <v>-2.4790502793295865E-2</v>
      </c>
      <c r="G98" s="11">
        <f>C98/E98-1</f>
        <v>-0.9999101633122619</v>
      </c>
    </row>
    <row r="99" spans="1:7" ht="32.25" x14ac:dyDescent="0.25">
      <c r="A99" s="7" t="s">
        <v>42</v>
      </c>
      <c r="B99" s="8"/>
      <c r="C99" s="9">
        <f>[1]свод!U227/1000</f>
        <v>1.0004932544149998</v>
      </c>
      <c r="D99" s="10">
        <f>[1]свод!T227/1000</f>
        <v>0.99012167799999995</v>
      </c>
      <c r="E99" s="10">
        <f>[1]свод!P227/1000</f>
        <v>1.0372656524799999</v>
      </c>
      <c r="F99" s="11">
        <f>C99/D99-1</f>
        <v>1.0475052355130687E-2</v>
      </c>
      <c r="G99" s="11">
        <f>C99/E99-1</f>
        <v>-3.5451282877323576E-2</v>
      </c>
    </row>
    <row r="100" spans="1:7" x14ac:dyDescent="0.25">
      <c r="A100" s="43"/>
      <c r="B100" s="6"/>
      <c r="C100" s="44"/>
      <c r="D100" s="45"/>
      <c r="E100" s="44"/>
      <c r="F100" s="45"/>
      <c r="G100" s="38"/>
    </row>
    <row r="101" spans="1:7" x14ac:dyDescent="0.25">
      <c r="A101" s="29" t="s">
        <v>2</v>
      </c>
      <c r="B101" s="29"/>
      <c r="C101" s="29"/>
      <c r="D101" s="29"/>
      <c r="E101" s="29"/>
      <c r="F101" s="29"/>
      <c r="G101" s="4"/>
    </row>
    <row r="103" spans="1:7" x14ac:dyDescent="0.25">
      <c r="A103" s="56" t="s">
        <v>3</v>
      </c>
      <c r="B103" s="6"/>
      <c r="C103" s="58" t="str">
        <f>C36</f>
        <v>3 кв. 
2011</v>
      </c>
      <c r="D103" s="56" t="str">
        <f>D36</f>
        <v>2 кв.
2011</v>
      </c>
      <c r="E103" s="56" t="str">
        <f>E36</f>
        <v>3 кв.
2010</v>
      </c>
      <c r="F103" s="56" t="str">
        <f>F36</f>
        <v>3 кв.11 / 
2 кв. 11</v>
      </c>
      <c r="G103" s="56" t="str">
        <f>G36</f>
        <v>3 кв.11/ 
3 кв.10</v>
      </c>
    </row>
    <row r="104" spans="1:7" x14ac:dyDescent="0.25">
      <c r="A104" s="57"/>
      <c r="B104" s="6"/>
      <c r="C104" s="59"/>
      <c r="D104" s="57"/>
      <c r="E104" s="57"/>
      <c r="F104" s="57"/>
      <c r="G104" s="57"/>
    </row>
    <row r="105" spans="1:7" x14ac:dyDescent="0.25">
      <c r="A105" s="7" t="s">
        <v>9</v>
      </c>
      <c r="B105" s="8"/>
      <c r="C105" s="9">
        <f>[1]свод!U344/1000</f>
        <v>0.22928907999999998</v>
      </c>
      <c r="D105" s="10">
        <f>[1]свод!T344/1000</f>
        <v>0.13173239</v>
      </c>
      <c r="E105" s="10">
        <f>[1]свод!P344/1000</f>
        <v>0.17325551</v>
      </c>
      <c r="F105" s="11">
        <f t="shared" ref="F105:F111" si="7">C105/D105-1</f>
        <v>0.74056722116709461</v>
      </c>
      <c r="G105" s="11">
        <f t="shared" ref="G105:G111" si="8">C105/E105-1</f>
        <v>0.32341580363014133</v>
      </c>
    </row>
    <row r="106" spans="1:7" x14ac:dyDescent="0.25">
      <c r="A106" s="7" t="s">
        <v>12</v>
      </c>
      <c r="B106" s="8"/>
      <c r="C106" s="9">
        <f>[1]свод!U345/1000</f>
        <v>0.56124266912991994</v>
      </c>
      <c r="D106" s="10">
        <f>[1]свод!T345/1000</f>
        <v>1.1128248289999987</v>
      </c>
      <c r="E106" s="10">
        <f>[1]свод!P345/1000</f>
        <v>0.88939375999999937</v>
      </c>
      <c r="F106" s="11">
        <f t="shared" si="7"/>
        <v>-0.49565946543962258</v>
      </c>
      <c r="G106" s="11">
        <f t="shared" si="8"/>
        <v>-0.36896041509227551</v>
      </c>
    </row>
    <row r="107" spans="1:7" x14ac:dyDescent="0.25">
      <c r="A107" s="7" t="s">
        <v>13</v>
      </c>
      <c r="B107" s="8"/>
      <c r="C107" s="9">
        <f>[1]свод!U346/1000</f>
        <v>2.21814694040168</v>
      </c>
      <c r="D107" s="10">
        <f>[1]свод!T346/1000</f>
        <v>1.3560378389999999</v>
      </c>
      <c r="E107" s="10">
        <f>[1]свод!P346/1000</f>
        <v>1.465183369</v>
      </c>
      <c r="F107" s="11">
        <f t="shared" si="7"/>
        <v>0.63575593291514365</v>
      </c>
      <c r="G107" s="11">
        <f t="shared" si="8"/>
        <v>0.51390398453374742</v>
      </c>
    </row>
    <row r="108" spans="1:7" x14ac:dyDescent="0.25">
      <c r="A108" s="7" t="s">
        <v>14</v>
      </c>
      <c r="B108" s="8"/>
      <c r="C108" s="9">
        <f>[1]свод!U353/1000</f>
        <v>9.9469850000000002E-3</v>
      </c>
      <c r="D108" s="10">
        <f>[1]свод!T353/1000</f>
        <v>2.3839153999999998E-2</v>
      </c>
      <c r="E108" s="10">
        <f>[1]свод!P353/1000</f>
        <v>7.2532431999999994E-2</v>
      </c>
      <c r="F108" s="11">
        <f t="shared" si="7"/>
        <v>-0.58274588938852445</v>
      </c>
      <c r="G108" s="11">
        <f t="shared" si="8"/>
        <v>-0.86286155412519461</v>
      </c>
    </row>
    <row r="109" spans="1:7" x14ac:dyDescent="0.25">
      <c r="A109" s="7" t="s">
        <v>15</v>
      </c>
      <c r="B109" s="8"/>
      <c r="C109" s="9">
        <f>[1]свод!U354/1000</f>
        <v>0.31144245599999998</v>
      </c>
      <c r="D109" s="10">
        <f>[1]свод!T354/1000</f>
        <v>0.38280432899999994</v>
      </c>
      <c r="E109" s="10">
        <f>[1]свод!P354/1000</f>
        <v>0.36745059699999993</v>
      </c>
      <c r="F109" s="11">
        <f t="shared" si="7"/>
        <v>-0.18641866769484727</v>
      </c>
      <c r="G109" s="11">
        <f t="shared" si="8"/>
        <v>-0.15242359505541903</v>
      </c>
    </row>
    <row r="110" spans="1:7" x14ac:dyDescent="0.25">
      <c r="A110" s="7" t="s">
        <v>16</v>
      </c>
      <c r="B110" s="8"/>
      <c r="C110" s="9">
        <f>[1]свод!U355/1000</f>
        <v>5.5860000000000004E-6</v>
      </c>
      <c r="D110" s="10">
        <f>[1]свод!T355/1000</f>
        <v>5.7279999999999992E-6</v>
      </c>
      <c r="E110" s="10">
        <f>[1]свод!P355/1000</f>
        <v>6.2179496379999998E-2</v>
      </c>
      <c r="F110" s="11">
        <f t="shared" si="7"/>
        <v>-2.4790502793295865E-2</v>
      </c>
      <c r="G110" s="11">
        <f t="shared" si="8"/>
        <v>-0.9999101633122619</v>
      </c>
    </row>
    <row r="111" spans="1:7" ht="30" x14ac:dyDescent="0.25">
      <c r="A111" s="7" t="s">
        <v>17</v>
      </c>
      <c r="B111" s="8"/>
      <c r="C111" s="9">
        <f>SUM(C105:C110)</f>
        <v>3.3300737165315999</v>
      </c>
      <c r="D111" s="10">
        <f>SUM(D105:D110)</f>
        <v>3.0072442689999987</v>
      </c>
      <c r="E111" s="10">
        <f>SUM(E105:E110)</f>
        <v>3.0299951643799998</v>
      </c>
      <c r="F111" s="11">
        <f t="shared" si="7"/>
        <v>0.10735059032599037</v>
      </c>
      <c r="G111" s="11">
        <f t="shared" si="8"/>
        <v>9.9035983845539466E-2</v>
      </c>
    </row>
    <row r="112" spans="1:7" x14ac:dyDescent="0.25">
      <c r="A112" s="8"/>
      <c r="B112" s="8"/>
      <c r="C112" s="36"/>
      <c r="D112" s="37"/>
      <c r="E112" s="37"/>
      <c r="F112" s="38"/>
      <c r="G112" s="38"/>
    </row>
    <row r="113" spans="1:8" ht="15.75" x14ac:dyDescent="0.25">
      <c r="A113" s="46" t="s">
        <v>47</v>
      </c>
      <c r="B113" s="47"/>
      <c r="C113" s="36"/>
      <c r="D113" s="36"/>
      <c r="E113" s="36"/>
      <c r="F113" s="48"/>
      <c r="G113" s="48"/>
      <c r="H113" s="49"/>
    </row>
    <row r="114" spans="1:8" ht="15.75" x14ac:dyDescent="0.25">
      <c r="A114" s="50" t="s">
        <v>43</v>
      </c>
      <c r="B114" s="50"/>
      <c r="C114" s="50"/>
      <c r="D114" s="50"/>
      <c r="E114" s="50"/>
      <c r="F114" s="50"/>
      <c r="G114" s="50"/>
      <c r="H114" s="50"/>
    </row>
    <row r="115" spans="1:8" ht="15.75" x14ac:dyDescent="0.25">
      <c r="A115" s="50" t="s">
        <v>44</v>
      </c>
      <c r="B115" s="50"/>
      <c r="C115" s="50"/>
      <c r="D115" s="50"/>
      <c r="E115" s="50"/>
      <c r="F115" s="50"/>
      <c r="G115" s="50"/>
      <c r="H115" s="50"/>
    </row>
    <row r="116" spans="1:8" ht="15.75" x14ac:dyDescent="0.25">
      <c r="A116" s="50" t="s">
        <v>45</v>
      </c>
      <c r="B116" s="50"/>
      <c r="C116" s="50"/>
      <c r="D116" s="50"/>
      <c r="E116" s="50"/>
      <c r="F116" s="50"/>
      <c r="G116" s="50"/>
      <c r="H116" s="50"/>
    </row>
    <row r="117" spans="1:8" ht="15.75" x14ac:dyDescent="0.25">
      <c r="A117" s="50" t="s">
        <v>46</v>
      </c>
      <c r="B117" s="50"/>
      <c r="C117" s="50"/>
      <c r="D117" s="50"/>
      <c r="E117" s="50"/>
      <c r="F117" s="50"/>
      <c r="G117" s="50"/>
      <c r="H117" s="49"/>
    </row>
    <row r="118" spans="1:8" x14ac:dyDescent="0.25">
      <c r="A118" s="8"/>
      <c r="B118" s="8"/>
      <c r="C118" s="36"/>
      <c r="D118" s="37"/>
      <c r="E118" s="37"/>
      <c r="F118" s="38"/>
      <c r="G118" s="38"/>
    </row>
    <row r="119" spans="1:8" s="21" customFormat="1" ht="12.75" x14ac:dyDescent="0.2">
      <c r="B119" s="20"/>
      <c r="G119" s="20"/>
      <c r="H119" s="20"/>
    </row>
    <row r="120" spans="1:8" s="21" customFormat="1" ht="12.75" x14ac:dyDescent="0.2">
      <c r="B120" s="20"/>
      <c r="G120" s="20"/>
      <c r="H120" s="20"/>
    </row>
    <row r="121" spans="1:8" s="21" customFormat="1" ht="12.75" x14ac:dyDescent="0.2">
      <c r="B121" s="20"/>
      <c r="G121" s="20"/>
      <c r="H121" s="20"/>
    </row>
    <row r="122" spans="1:8" s="21" customFormat="1" ht="12.75" x14ac:dyDescent="0.2">
      <c r="B122" s="20"/>
      <c r="G122" s="20"/>
      <c r="H122" s="20"/>
    </row>
    <row r="123" spans="1:8" s="21" customFormat="1" ht="12.75" x14ac:dyDescent="0.2">
      <c r="B123" s="20"/>
      <c r="G123" s="20"/>
      <c r="H123" s="20"/>
    </row>
    <row r="124" spans="1:8" s="21" customFormat="1" ht="12.75" x14ac:dyDescent="0.2">
      <c r="B124" s="20"/>
      <c r="G124" s="20"/>
      <c r="H124" s="20"/>
    </row>
    <row r="125" spans="1:8" s="21" customFormat="1" ht="12.75" x14ac:dyDescent="0.2">
      <c r="B125" s="20"/>
      <c r="G125" s="20"/>
      <c r="H125" s="20"/>
    </row>
    <row r="126" spans="1:8" s="53" customFormat="1" x14ac:dyDescent="0.2">
      <c r="A126" s="51"/>
      <c r="B126" s="52"/>
      <c r="G126" s="52"/>
      <c r="H126" s="52"/>
    </row>
  </sheetData>
  <mergeCells count="70">
    <mergeCell ref="G93:G94"/>
    <mergeCell ref="A103:A104"/>
    <mergeCell ref="C103:C104"/>
    <mergeCell ref="D103:D104"/>
    <mergeCell ref="E103:E104"/>
    <mergeCell ref="F103:F104"/>
    <mergeCell ref="G103:G104"/>
    <mergeCell ref="F93:F94"/>
    <mergeCell ref="A91:C91"/>
    <mergeCell ref="A93:A94"/>
    <mergeCell ref="C93:C94"/>
    <mergeCell ref="D93:D94"/>
    <mergeCell ref="E93:E94"/>
    <mergeCell ref="G87:G88"/>
    <mergeCell ref="A80:A81"/>
    <mergeCell ref="C80:C81"/>
    <mergeCell ref="D80:D81"/>
    <mergeCell ref="E80:E81"/>
    <mergeCell ref="F80:F81"/>
    <mergeCell ref="G80:G81"/>
    <mergeCell ref="A87:A88"/>
    <mergeCell ref="C87:C88"/>
    <mergeCell ref="D87:D88"/>
    <mergeCell ref="E87:E88"/>
    <mergeCell ref="F87:F88"/>
    <mergeCell ref="G73:G74"/>
    <mergeCell ref="A65:A66"/>
    <mergeCell ref="C65:C66"/>
    <mergeCell ref="D65:D66"/>
    <mergeCell ref="E65:E66"/>
    <mergeCell ref="F65:F66"/>
    <mergeCell ref="G65:G66"/>
    <mergeCell ref="A73:A74"/>
    <mergeCell ref="C73:C74"/>
    <mergeCell ref="D73:D74"/>
    <mergeCell ref="E73:E74"/>
    <mergeCell ref="F73:F74"/>
    <mergeCell ref="G59:G60"/>
    <mergeCell ref="A51:A52"/>
    <mergeCell ref="C51:C52"/>
    <mergeCell ref="D51:D52"/>
    <mergeCell ref="E51:E52"/>
    <mergeCell ref="F51:F52"/>
    <mergeCell ref="G51:G52"/>
    <mergeCell ref="A59:A60"/>
    <mergeCell ref="C59:C60"/>
    <mergeCell ref="D59:D60"/>
    <mergeCell ref="E59:E60"/>
    <mergeCell ref="F59:F60"/>
    <mergeCell ref="G36:G37"/>
    <mergeCell ref="I19:N19"/>
    <mergeCell ref="A20:A21"/>
    <mergeCell ref="C20:C21"/>
    <mergeCell ref="D20:D21"/>
    <mergeCell ref="E20:E21"/>
    <mergeCell ref="F20:F21"/>
    <mergeCell ref="G20:G21"/>
    <mergeCell ref="A36:A37"/>
    <mergeCell ref="C36:C37"/>
    <mergeCell ref="D36:D37"/>
    <mergeCell ref="E36:E37"/>
    <mergeCell ref="F36:F37"/>
    <mergeCell ref="A1:G1"/>
    <mergeCell ref="A3:C3"/>
    <mergeCell ref="A7:A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pavlov_sv</dc:creator>
  <cp:lastModifiedBy>pavlov_sv</cp:lastModifiedBy>
  <dcterms:created xsi:type="dcterms:W3CDTF">2011-10-18T06:24:09Z</dcterms:created>
  <dcterms:modified xsi:type="dcterms:W3CDTF">2011-10-18T13:23:18Z</dcterms:modified>
</cp:coreProperties>
</file>