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https://teams.nlmk.ru/sites/usi/Shared Documents/Disclosure/2017_Q4/Trading update/04_In progress/"/>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78" i="1" l="1"/>
  <c r="W178" i="1"/>
  <c r="AD180" i="1"/>
  <c r="AC180" i="1"/>
  <c r="R178" i="1"/>
  <c r="AC179" i="1"/>
  <c r="AD179" i="1"/>
  <c r="X178" i="1"/>
  <c r="T178" i="1"/>
  <c r="P178" i="1"/>
  <c r="L178" i="1"/>
  <c r="Z178" i="1"/>
  <c r="Y178" i="1"/>
  <c r="V178" i="1"/>
  <c r="U178" i="1"/>
  <c r="S178" i="1"/>
  <c r="Q178" i="1"/>
  <c r="O178" i="1"/>
  <c r="N178" i="1"/>
  <c r="M178" i="1"/>
  <c r="K178" i="1"/>
  <c r="J178" i="1"/>
  <c r="I178" i="1"/>
  <c r="H178" i="1"/>
  <c r="G178" i="1"/>
  <c r="F178" i="1"/>
  <c r="E178" i="1"/>
  <c r="D178" i="1"/>
  <c r="AD177" i="1"/>
  <c r="AC177" i="1"/>
  <c r="X175" i="1"/>
  <c r="P175" i="1"/>
  <c r="L175" i="1"/>
  <c r="AC176" i="1"/>
  <c r="Z175" i="1"/>
  <c r="V175" i="1"/>
  <c r="R175" i="1"/>
  <c r="N175" i="1"/>
  <c r="AD175" i="1"/>
  <c r="AC175" i="1"/>
  <c r="AA175" i="1"/>
  <c r="Y175" i="1"/>
  <c r="W175" i="1"/>
  <c r="U175" i="1"/>
  <c r="T175" i="1"/>
  <c r="S175" i="1"/>
  <c r="Q175" i="1"/>
  <c r="O175" i="1"/>
  <c r="M175" i="1"/>
  <c r="K175" i="1"/>
  <c r="J175" i="1"/>
  <c r="I175" i="1"/>
  <c r="H175" i="1"/>
  <c r="G175" i="1"/>
  <c r="F175" i="1"/>
  <c r="E175" i="1"/>
  <c r="D175" i="1"/>
  <c r="AD174" i="1"/>
  <c r="AC174" i="1"/>
  <c r="K171" i="1"/>
  <c r="J171" i="1"/>
  <c r="I171" i="1"/>
  <c r="H171" i="1"/>
  <c r="G171" i="1"/>
  <c r="F171" i="1"/>
  <c r="E171" i="1"/>
  <c r="D171" i="1"/>
  <c r="AC170" i="1"/>
  <c r="AD170" i="1"/>
  <c r="AC169" i="1"/>
  <c r="AD169" i="1"/>
  <c r="AD168" i="1"/>
  <c r="AC168" i="1"/>
  <c r="AC167" i="1"/>
  <c r="AD167" i="1"/>
  <c r="AD166" i="1"/>
  <c r="AC166" i="1"/>
  <c r="AD165" i="1"/>
  <c r="AC165" i="1"/>
  <c r="AD164" i="1"/>
  <c r="AC164" i="1"/>
  <c r="AD163" i="1"/>
  <c r="AC163" i="1"/>
  <c r="AA171" i="1"/>
  <c r="Z171" i="1"/>
  <c r="AC171" i="1" s="1"/>
  <c r="Y171" i="1"/>
  <c r="X171" i="1"/>
  <c r="W171" i="1"/>
  <c r="V171" i="1"/>
  <c r="U171" i="1"/>
  <c r="T171" i="1"/>
  <c r="S171" i="1"/>
  <c r="R171" i="1"/>
  <c r="Q171" i="1"/>
  <c r="P171" i="1"/>
  <c r="O171" i="1"/>
  <c r="N171" i="1"/>
  <c r="M171" i="1"/>
  <c r="L171" i="1"/>
  <c r="AD162" i="1"/>
  <c r="AC162" i="1"/>
  <c r="AD158" i="1"/>
  <c r="AC158" i="1"/>
  <c r="AD157" i="1"/>
  <c r="AC157" i="1"/>
  <c r="AC156" i="1"/>
  <c r="AD155" i="1"/>
  <c r="AC155" i="1"/>
  <c r="AD153" i="1"/>
  <c r="AC153" i="1"/>
  <c r="AA159" i="1"/>
  <c r="Y159" i="1"/>
  <c r="X159" i="1"/>
  <c r="W159" i="1"/>
  <c r="U159" i="1"/>
  <c r="T159" i="1"/>
  <c r="S159" i="1"/>
  <c r="Q159" i="1"/>
  <c r="P159" i="1"/>
  <c r="O159" i="1"/>
  <c r="M159" i="1"/>
  <c r="L159" i="1"/>
  <c r="AD152" i="1"/>
  <c r="AC152" i="1"/>
  <c r="AD147" i="1"/>
  <c r="AC147" i="1"/>
  <c r="AD145" i="1"/>
  <c r="AC145" i="1"/>
  <c r="V141" i="1"/>
  <c r="AD144" i="1"/>
  <c r="AC144" i="1"/>
  <c r="AD143" i="1"/>
  <c r="AC143" i="1"/>
  <c r="AC142" i="1"/>
  <c r="X141" i="1"/>
  <c r="AD142" i="1"/>
  <c r="T141" i="1"/>
  <c r="P141" i="1"/>
  <c r="L141" i="1"/>
  <c r="AA141" i="1"/>
  <c r="AD141" i="1" s="1"/>
  <c r="Y141" i="1"/>
  <c r="W141" i="1"/>
  <c r="U141" i="1"/>
  <c r="S141" i="1"/>
  <c r="R141" i="1"/>
  <c r="Q141" i="1"/>
  <c r="O141" i="1"/>
  <c r="N141" i="1"/>
  <c r="M141" i="1"/>
  <c r="AD140" i="1"/>
  <c r="AC140" i="1"/>
  <c r="AD130" i="1"/>
  <c r="AC130" i="1"/>
  <c r="AD126" i="1"/>
  <c r="AC126" i="1"/>
  <c r="Y128" i="1"/>
  <c r="Y131" i="1" s="1"/>
  <c r="X128" i="1"/>
  <c r="X131" i="1" s="1"/>
  <c r="U128" i="1"/>
  <c r="U131" i="1" s="1"/>
  <c r="T128" i="1"/>
  <c r="T131" i="1" s="1"/>
  <c r="Q128" i="1"/>
  <c r="Q131" i="1" s="1"/>
  <c r="P128" i="1"/>
  <c r="P131" i="1" s="1"/>
  <c r="M128" i="1"/>
  <c r="M131" i="1" s="1"/>
  <c r="L128" i="1"/>
  <c r="L131" i="1" s="1"/>
  <c r="V128" i="1"/>
  <c r="V131" i="1" s="1"/>
  <c r="R128" i="1"/>
  <c r="R131" i="1" s="1"/>
  <c r="N128" i="1"/>
  <c r="N131" i="1" s="1"/>
  <c r="AD124" i="1"/>
  <c r="AC124" i="1"/>
  <c r="AD119" i="1"/>
  <c r="AC119" i="1"/>
  <c r="K113" i="1"/>
  <c r="J113" i="1"/>
  <c r="I113" i="1"/>
  <c r="H113" i="1"/>
  <c r="G113" i="1"/>
  <c r="F113" i="1"/>
  <c r="E113" i="1"/>
  <c r="D113" i="1"/>
  <c r="AD112" i="1"/>
  <c r="AC112" i="1"/>
  <c r="AD110" i="1"/>
  <c r="AC110" i="1"/>
  <c r="AD109" i="1"/>
  <c r="AC109" i="1"/>
  <c r="K105" i="1"/>
  <c r="J105" i="1"/>
  <c r="I105" i="1"/>
  <c r="H105" i="1"/>
  <c r="G105" i="1"/>
  <c r="F105" i="1"/>
  <c r="E105" i="1"/>
  <c r="D105" i="1"/>
  <c r="AC104" i="1"/>
  <c r="AD103" i="1"/>
  <c r="AC103" i="1"/>
  <c r="U105" i="1"/>
  <c r="Q105" i="1"/>
  <c r="M105" i="1"/>
  <c r="Y105" i="1"/>
  <c r="AD100" i="1"/>
  <c r="AC100" i="1"/>
  <c r="AC99" i="1"/>
  <c r="Z105" i="1"/>
  <c r="X105" i="1"/>
  <c r="W105" i="1"/>
  <c r="V105" i="1"/>
  <c r="T105" i="1"/>
  <c r="S105" i="1"/>
  <c r="R105" i="1"/>
  <c r="P105" i="1"/>
  <c r="O105" i="1"/>
  <c r="N105" i="1"/>
  <c r="L105" i="1"/>
  <c r="AD98" i="1"/>
  <c r="AC98" i="1"/>
  <c r="AC93" i="1"/>
  <c r="AD92" i="1"/>
  <c r="AC92" i="1"/>
  <c r="AC91" i="1"/>
  <c r="AD90" i="1"/>
  <c r="AD88" i="1"/>
  <c r="AD87" i="1"/>
  <c r="AC87" i="1"/>
  <c r="AD86" i="1"/>
  <c r="AD85" i="1"/>
  <c r="AC85" i="1"/>
  <c r="Y89" i="1"/>
  <c r="U89" i="1"/>
  <c r="Q89" i="1"/>
  <c r="M89" i="1"/>
  <c r="AA89" i="1"/>
  <c r="Z89" i="1"/>
  <c r="X89" i="1"/>
  <c r="W89" i="1"/>
  <c r="V89" i="1"/>
  <c r="T89" i="1"/>
  <c r="S89" i="1"/>
  <c r="R89" i="1"/>
  <c r="P89" i="1"/>
  <c r="O89" i="1"/>
  <c r="N89" i="1"/>
  <c r="L89" i="1"/>
  <c r="AD83" i="1"/>
  <c r="AC83" i="1"/>
  <c r="AA77" i="1"/>
  <c r="AD77" i="1" s="1"/>
  <c r="Z77" i="1"/>
  <c r="Y77" i="1"/>
  <c r="X77" i="1"/>
  <c r="W77" i="1"/>
  <c r="V77" i="1"/>
  <c r="U77" i="1"/>
  <c r="T77" i="1"/>
  <c r="S77" i="1"/>
  <c r="R77" i="1"/>
  <c r="Q77" i="1"/>
  <c r="P77" i="1"/>
  <c r="O77" i="1"/>
  <c r="N77" i="1"/>
  <c r="M77" i="1"/>
  <c r="L77" i="1"/>
  <c r="AD76" i="1"/>
  <c r="AC76" i="1"/>
  <c r="AD75" i="1"/>
  <c r="AD74" i="1"/>
  <c r="AC74" i="1"/>
  <c r="AD72" i="1"/>
  <c r="AC72" i="1"/>
  <c r="AD71" i="1"/>
  <c r="AD70" i="1"/>
  <c r="AC70" i="1"/>
  <c r="AD69" i="1"/>
  <c r="AD68" i="1"/>
  <c r="AC68" i="1"/>
  <c r="AD67" i="1"/>
  <c r="AD66" i="1"/>
  <c r="AC66" i="1"/>
  <c r="AD65" i="1"/>
  <c r="AD64" i="1"/>
  <c r="AC64" i="1"/>
  <c r="AD63" i="1"/>
  <c r="AD62" i="1"/>
  <c r="AC62" i="1"/>
  <c r="AD61" i="1"/>
  <c r="Z73" i="1"/>
  <c r="Y73" i="1"/>
  <c r="X73" i="1"/>
  <c r="W73" i="1"/>
  <c r="V73" i="1"/>
  <c r="U73" i="1"/>
  <c r="T73" i="1"/>
  <c r="S73" i="1"/>
  <c r="R73" i="1"/>
  <c r="Q73" i="1"/>
  <c r="P73" i="1"/>
  <c r="O73" i="1"/>
  <c r="N73" i="1"/>
  <c r="M73" i="1"/>
  <c r="L73" i="1"/>
  <c r="AD60" i="1"/>
  <c r="AC60" i="1"/>
  <c r="AC56" i="1"/>
  <c r="AD56" i="1"/>
  <c r="AD55" i="1"/>
  <c r="AC54" i="1"/>
  <c r="AA54" i="1"/>
  <c r="AD54" i="1" s="1"/>
  <c r="Z54" i="1"/>
  <c r="Y54" i="1"/>
  <c r="X54" i="1"/>
  <c r="W54" i="1"/>
  <c r="V54" i="1"/>
  <c r="U54" i="1"/>
  <c r="T54" i="1"/>
  <c r="S54" i="1"/>
  <c r="R54" i="1"/>
  <c r="Q54" i="1"/>
  <c r="P54" i="1"/>
  <c r="O54" i="1"/>
  <c r="N54" i="1"/>
  <c r="M54" i="1"/>
  <c r="L54" i="1"/>
  <c r="AD53" i="1"/>
  <c r="AC53" i="1"/>
  <c r="AC52" i="1"/>
  <c r="AD51" i="1"/>
  <c r="AC51" i="1"/>
  <c r="AC50" i="1"/>
  <c r="AD49" i="1"/>
  <c r="AC49" i="1"/>
  <c r="AC48" i="1"/>
  <c r="AD47" i="1"/>
  <c r="AC47" i="1"/>
  <c r="Y46" i="1"/>
  <c r="AA46" i="1"/>
  <c r="AD46" i="1" s="1"/>
  <c r="X46" i="1"/>
  <c r="W46" i="1"/>
  <c r="V46" i="1"/>
  <c r="U46" i="1"/>
  <c r="T46" i="1"/>
  <c r="S46" i="1"/>
  <c r="R46" i="1"/>
  <c r="Q46" i="1"/>
  <c r="P46" i="1"/>
  <c r="O46" i="1"/>
  <c r="N46" i="1"/>
  <c r="M46" i="1"/>
  <c r="L46" i="1"/>
  <c r="AD45" i="1"/>
  <c r="AC45" i="1"/>
  <c r="AD44" i="1"/>
  <c r="AC44" i="1"/>
  <c r="AD43" i="1"/>
  <c r="AC43" i="1"/>
  <c r="Y42" i="1"/>
  <c r="Y57" i="1" s="1"/>
  <c r="X42" i="1"/>
  <c r="X57" i="1" s="1"/>
  <c r="U42" i="1"/>
  <c r="U57" i="1" s="1"/>
  <c r="T42" i="1"/>
  <c r="T57" i="1" s="1"/>
  <c r="Q42" i="1"/>
  <c r="Q57" i="1" s="1"/>
  <c r="P42" i="1"/>
  <c r="P57" i="1" s="1"/>
  <c r="M42" i="1"/>
  <c r="M57" i="1" s="1"/>
  <c r="L42" i="1"/>
  <c r="L57" i="1" s="1"/>
  <c r="AA42" i="1"/>
  <c r="AD42" i="1" s="1"/>
  <c r="Z42" i="1"/>
  <c r="W42" i="1"/>
  <c r="W57" i="1" s="1"/>
  <c r="V42" i="1"/>
  <c r="V57" i="1" s="1"/>
  <c r="S42" i="1"/>
  <c r="S57" i="1" s="1"/>
  <c r="R42" i="1"/>
  <c r="R57" i="1" s="1"/>
  <c r="O42" i="1"/>
  <c r="O57" i="1" s="1"/>
  <c r="N42" i="1"/>
  <c r="N57" i="1" s="1"/>
  <c r="AD41" i="1"/>
  <c r="AC41" i="1"/>
  <c r="D41" i="1"/>
  <c r="AD29" i="1"/>
  <c r="AC29" i="1"/>
  <c r="AD28" i="1"/>
  <c r="AC28" i="1"/>
  <c r="AD27" i="1"/>
  <c r="AC27" i="1"/>
  <c r="AD26" i="1"/>
  <c r="AC26" i="1"/>
  <c r="AD25" i="1"/>
  <c r="AC25" i="1"/>
  <c r="AD24" i="1"/>
  <c r="AC24" i="1"/>
  <c r="AD22" i="1"/>
  <c r="AC22" i="1"/>
  <c r="AD21" i="1"/>
  <c r="AC21" i="1"/>
  <c r="AD20" i="1"/>
  <c r="AC20" i="1"/>
  <c r="K19" i="1"/>
  <c r="J19" i="1"/>
  <c r="I19" i="1"/>
  <c r="H19" i="1"/>
  <c r="G19" i="1"/>
  <c r="F19" i="1"/>
  <c r="E19" i="1"/>
  <c r="D19" i="1"/>
  <c r="AD18" i="1"/>
  <c r="AC18" i="1"/>
  <c r="AD17" i="1"/>
  <c r="AC17" i="1"/>
  <c r="AD16" i="1"/>
  <c r="AC16" i="1"/>
  <c r="AD15" i="1"/>
  <c r="AC15" i="1"/>
  <c r="AA19" i="1"/>
  <c r="Z19" i="1"/>
  <c r="Y19" i="1"/>
  <c r="X19" i="1"/>
  <c r="W19" i="1"/>
  <c r="V19" i="1"/>
  <c r="U19" i="1"/>
  <c r="T19" i="1"/>
  <c r="S19" i="1"/>
  <c r="R19" i="1"/>
  <c r="Q19" i="1"/>
  <c r="P19" i="1"/>
  <c r="O19" i="1"/>
  <c r="N19" i="1"/>
  <c r="M19" i="1"/>
  <c r="L19" i="1"/>
  <c r="AD13" i="1"/>
  <c r="AC13" i="1"/>
  <c r="Z12" i="1"/>
  <c r="X12" i="1"/>
  <c r="V12" i="1"/>
  <c r="T12" i="1"/>
  <c r="R12" i="1"/>
  <c r="P12" i="1"/>
  <c r="N12" i="1"/>
  <c r="L12" i="1"/>
  <c r="K12" i="1"/>
  <c r="AD11" i="1"/>
  <c r="Y12" i="1"/>
  <c r="W12" i="1"/>
  <c r="U12" i="1"/>
  <c r="S12" i="1"/>
  <c r="Q12" i="1"/>
  <c r="O12" i="1"/>
  <c r="M12" i="1"/>
  <c r="D10" i="1"/>
  <c r="G4" i="1"/>
  <c r="H4" i="1" s="1"/>
  <c r="F4" i="1"/>
  <c r="F10" i="1" s="1"/>
  <c r="E4" i="1"/>
  <c r="E10" i="1" s="1"/>
  <c r="AD19" i="1" l="1"/>
  <c r="AC19" i="1"/>
  <c r="F140" i="1"/>
  <c r="F124" i="1"/>
  <c r="F119" i="1"/>
  <c r="F98" i="1"/>
  <c r="F152" i="1"/>
  <c r="F162" i="1"/>
  <c r="F109" i="1"/>
  <c r="F83" i="1"/>
  <c r="F60" i="1"/>
  <c r="F174" i="1"/>
  <c r="F41" i="1"/>
  <c r="I4" i="1"/>
  <c r="H10" i="1"/>
  <c r="E174" i="1"/>
  <c r="E162" i="1"/>
  <c r="E152" i="1"/>
  <c r="E119" i="1"/>
  <c r="E98" i="1"/>
  <c r="E140" i="1"/>
  <c r="E124" i="1"/>
  <c r="E109" i="1"/>
  <c r="E83" i="1"/>
  <c r="E60" i="1"/>
  <c r="E41" i="1"/>
  <c r="AA12" i="1"/>
  <c r="Z46" i="1"/>
  <c r="AC89" i="1"/>
  <c r="AD89" i="1"/>
  <c r="G10" i="1"/>
  <c r="Z57" i="1"/>
  <c r="D174" i="1"/>
  <c r="D162" i="1"/>
  <c r="D152" i="1"/>
  <c r="D140" i="1"/>
  <c r="D124" i="1"/>
  <c r="D109" i="1"/>
  <c r="D83" i="1"/>
  <c r="D60" i="1"/>
  <c r="D119" i="1"/>
  <c r="D98" i="1"/>
  <c r="AC11" i="1"/>
  <c r="AA57" i="1"/>
  <c r="AC46" i="1"/>
  <c r="AC42" i="1"/>
  <c r="AC159" i="1"/>
  <c r="AD48" i="1"/>
  <c r="AD50" i="1"/>
  <c r="AD52" i="1"/>
  <c r="AA73" i="1"/>
  <c r="AD91" i="1"/>
  <c r="AD93" i="1"/>
  <c r="AD99" i="1"/>
  <c r="AD104" i="1"/>
  <c r="AA105" i="1"/>
  <c r="AC113" i="1"/>
  <c r="AD113" i="1"/>
  <c r="O128" i="1"/>
  <c r="O131" i="1" s="1"/>
  <c r="S128" i="1"/>
  <c r="S131" i="1" s="1"/>
  <c r="W128" i="1"/>
  <c r="W131" i="1" s="1"/>
  <c r="AC125" i="1"/>
  <c r="AA128" i="1"/>
  <c r="AD125" i="1"/>
  <c r="AC129" i="1"/>
  <c r="AD129" i="1"/>
  <c r="N159" i="1"/>
  <c r="R159" i="1"/>
  <c r="V159" i="1"/>
  <c r="Z159" i="1"/>
  <c r="AD171" i="1"/>
  <c r="AC55" i="1"/>
  <c r="AC61" i="1"/>
  <c r="AC63" i="1"/>
  <c r="AC65" i="1"/>
  <c r="AC67" i="1"/>
  <c r="AC69" i="1"/>
  <c r="AC71" i="1"/>
  <c r="AC75" i="1"/>
  <c r="AC77" i="1"/>
  <c r="AC84" i="1"/>
  <c r="AC86" i="1"/>
  <c r="AC88" i="1"/>
  <c r="AC90" i="1"/>
  <c r="AD159" i="1"/>
  <c r="AD84" i="1"/>
  <c r="AC111" i="1"/>
  <c r="AD111" i="1"/>
  <c r="AC120" i="1"/>
  <c r="AD120" i="1"/>
  <c r="AC127" i="1"/>
  <c r="AD127" i="1"/>
  <c r="Z128" i="1"/>
  <c r="Z131" i="1" s="1"/>
  <c r="Z141" i="1"/>
  <c r="AC141" i="1" s="1"/>
  <c r="AC154" i="1"/>
  <c r="AC178" i="1"/>
  <c r="AD178" i="1"/>
  <c r="AD182" i="1"/>
  <c r="AC182" i="1"/>
  <c r="AD154" i="1"/>
  <c r="AD156" i="1"/>
  <c r="AD176" i="1"/>
  <c r="C9" i="2"/>
  <c r="AD105" i="1" l="1"/>
  <c r="AC105" i="1"/>
  <c r="AD57" i="1"/>
  <c r="AC57" i="1"/>
  <c r="AC128" i="1"/>
  <c r="AA131" i="1"/>
  <c r="AD128" i="1"/>
  <c r="G174" i="1"/>
  <c r="G162" i="1"/>
  <c r="G152" i="1"/>
  <c r="G140" i="1"/>
  <c r="G124" i="1"/>
  <c r="G119" i="1"/>
  <c r="G109" i="1"/>
  <c r="G83" i="1"/>
  <c r="G60" i="1"/>
  <c r="G98" i="1"/>
  <c r="G41" i="1"/>
  <c r="AD12" i="1"/>
  <c r="AC12" i="1"/>
  <c r="AD73" i="1"/>
  <c r="AC73" i="1"/>
  <c r="H174" i="1"/>
  <c r="H162" i="1"/>
  <c r="H152" i="1"/>
  <c r="H119" i="1"/>
  <c r="H109" i="1"/>
  <c r="H83" i="1"/>
  <c r="H60" i="1"/>
  <c r="H140" i="1"/>
  <c r="H124" i="1"/>
  <c r="H98" i="1"/>
  <c r="H41" i="1"/>
  <c r="I10" i="1"/>
  <c r="J4" i="1"/>
  <c r="J10" i="1" l="1"/>
  <c r="K4" i="1"/>
  <c r="I174" i="1"/>
  <c r="I162" i="1"/>
  <c r="I152" i="1"/>
  <c r="I140" i="1"/>
  <c r="I124" i="1"/>
  <c r="I98" i="1"/>
  <c r="I119" i="1"/>
  <c r="I109" i="1"/>
  <c r="I83" i="1"/>
  <c r="I60" i="1"/>
  <c r="I41" i="1"/>
  <c r="AC131" i="1"/>
  <c r="AD131" i="1"/>
  <c r="L4" i="1" l="1"/>
  <c r="K10" i="1"/>
  <c r="J140" i="1"/>
  <c r="J124" i="1"/>
  <c r="J119" i="1"/>
  <c r="J152" i="1"/>
  <c r="J98" i="1"/>
  <c r="J162" i="1"/>
  <c r="J174" i="1"/>
  <c r="J109" i="1"/>
  <c r="J83" i="1"/>
  <c r="J60" i="1"/>
  <c r="J41" i="1"/>
  <c r="K174" i="1" l="1"/>
  <c r="K162" i="1"/>
  <c r="K152" i="1"/>
  <c r="K140" i="1"/>
  <c r="K124" i="1"/>
  <c r="K119" i="1"/>
  <c r="K109" i="1"/>
  <c r="K83" i="1"/>
  <c r="K60" i="1"/>
  <c r="K98" i="1"/>
  <c r="K41" i="1"/>
  <c r="M4" i="1"/>
  <c r="L10" i="1"/>
  <c r="L174" i="1" l="1"/>
  <c r="L162" i="1"/>
  <c r="L152" i="1"/>
  <c r="L140" i="1"/>
  <c r="L124" i="1"/>
  <c r="L109" i="1"/>
  <c r="L83" i="1"/>
  <c r="L60" i="1"/>
  <c r="L119" i="1"/>
  <c r="L98" i="1"/>
  <c r="L41" i="1"/>
  <c r="M10" i="1"/>
  <c r="N4" i="1"/>
  <c r="M174" i="1" l="1"/>
  <c r="M162" i="1"/>
  <c r="M152" i="1"/>
  <c r="M119" i="1"/>
  <c r="M98" i="1"/>
  <c r="M140" i="1"/>
  <c r="M124" i="1"/>
  <c r="M109" i="1"/>
  <c r="M83" i="1"/>
  <c r="M60" i="1"/>
  <c r="M41" i="1"/>
  <c r="N10" i="1"/>
  <c r="O4" i="1"/>
  <c r="P4" i="1" l="1"/>
  <c r="O10" i="1"/>
  <c r="N140" i="1"/>
  <c r="N124" i="1"/>
  <c r="N119" i="1"/>
  <c r="N162" i="1"/>
  <c r="N98" i="1"/>
  <c r="N174" i="1"/>
  <c r="N109" i="1"/>
  <c r="N83" i="1"/>
  <c r="N60" i="1"/>
  <c r="N152" i="1"/>
  <c r="N41" i="1"/>
  <c r="O174" i="1" l="1"/>
  <c r="O162" i="1"/>
  <c r="O152" i="1"/>
  <c r="O140" i="1"/>
  <c r="O124" i="1"/>
  <c r="O119" i="1"/>
  <c r="O109" i="1"/>
  <c r="O83" i="1"/>
  <c r="O60" i="1"/>
  <c r="O98" i="1"/>
  <c r="O41" i="1"/>
  <c r="Q4" i="1"/>
  <c r="P10" i="1"/>
  <c r="Q10" i="1" l="1"/>
  <c r="R4" i="1"/>
  <c r="P174" i="1"/>
  <c r="P162" i="1"/>
  <c r="P152" i="1"/>
  <c r="P119" i="1"/>
  <c r="P109" i="1"/>
  <c r="P83" i="1"/>
  <c r="P60" i="1"/>
  <c r="P140" i="1"/>
  <c r="P124" i="1"/>
  <c r="P98" i="1"/>
  <c r="P41" i="1"/>
  <c r="Q174" i="1" l="1"/>
  <c r="Q162" i="1"/>
  <c r="Q152" i="1"/>
  <c r="Q140" i="1"/>
  <c r="Q124" i="1"/>
  <c r="Q98" i="1"/>
  <c r="Q119" i="1"/>
  <c r="Q109" i="1"/>
  <c r="Q83" i="1"/>
  <c r="Q60" i="1"/>
  <c r="Q41" i="1"/>
  <c r="S4" i="1"/>
  <c r="R10" i="1"/>
  <c r="T4" i="1" l="1"/>
  <c r="S10" i="1"/>
  <c r="R140" i="1"/>
  <c r="R124" i="1"/>
  <c r="R119" i="1"/>
  <c r="R174" i="1"/>
  <c r="R98" i="1"/>
  <c r="R152" i="1"/>
  <c r="R109" i="1"/>
  <c r="R83" i="1"/>
  <c r="R60" i="1"/>
  <c r="R162" i="1"/>
  <c r="R41" i="1"/>
  <c r="S174" i="1" l="1"/>
  <c r="S162" i="1"/>
  <c r="S152" i="1"/>
  <c r="S140" i="1"/>
  <c r="S124" i="1"/>
  <c r="S119" i="1"/>
  <c r="S109" i="1"/>
  <c r="S83" i="1"/>
  <c r="S60" i="1"/>
  <c r="S98" i="1"/>
  <c r="S41" i="1"/>
  <c r="U4" i="1"/>
  <c r="T10" i="1"/>
  <c r="T174" i="1" l="1"/>
  <c r="T162" i="1"/>
  <c r="T152" i="1"/>
  <c r="T140" i="1"/>
  <c r="T124" i="1"/>
  <c r="T109" i="1"/>
  <c r="T83" i="1"/>
  <c r="T60" i="1"/>
  <c r="T119" i="1"/>
  <c r="T98" i="1"/>
  <c r="T41" i="1"/>
  <c r="U10" i="1"/>
  <c r="V4" i="1"/>
  <c r="W4" i="1" l="1"/>
  <c r="V10" i="1"/>
  <c r="U174" i="1"/>
  <c r="U162" i="1"/>
  <c r="U152" i="1"/>
  <c r="U119" i="1"/>
  <c r="U98" i="1"/>
  <c r="U140" i="1"/>
  <c r="U124" i="1"/>
  <c r="U109" i="1"/>
  <c r="U83" i="1"/>
  <c r="U60" i="1"/>
  <c r="U41" i="1"/>
  <c r="V140" i="1" l="1"/>
  <c r="V124" i="1"/>
  <c r="V119" i="1"/>
  <c r="V98" i="1"/>
  <c r="V152" i="1"/>
  <c r="V162" i="1"/>
  <c r="V109" i="1"/>
  <c r="V83" i="1"/>
  <c r="V60" i="1"/>
  <c r="V174" i="1"/>
  <c r="V41" i="1"/>
  <c r="X4" i="1"/>
  <c r="W10" i="1"/>
  <c r="W174" i="1" l="1"/>
  <c r="W162" i="1"/>
  <c r="W152" i="1"/>
  <c r="W140" i="1"/>
  <c r="W124" i="1"/>
  <c r="W119" i="1"/>
  <c r="W109" i="1"/>
  <c r="W83" i="1"/>
  <c r="W60" i="1"/>
  <c r="W98" i="1"/>
  <c r="W41" i="1"/>
  <c r="Y4" i="1"/>
  <c r="X10" i="1"/>
  <c r="X174" i="1" l="1"/>
  <c r="X162" i="1"/>
  <c r="X152" i="1"/>
  <c r="X119" i="1"/>
  <c r="X109" i="1"/>
  <c r="X83" i="1"/>
  <c r="X60" i="1"/>
  <c r="X140" i="1"/>
  <c r="X124" i="1"/>
  <c r="X98" i="1"/>
  <c r="X41" i="1"/>
  <c r="Y10" i="1"/>
  <c r="Z4" i="1"/>
  <c r="Z10" i="1" l="1"/>
  <c r="AA4" i="1"/>
  <c r="AA10" i="1" s="1"/>
  <c r="Y174" i="1"/>
  <c r="Y162" i="1"/>
  <c r="Y152" i="1"/>
  <c r="Y140" i="1"/>
  <c r="Y124" i="1"/>
  <c r="Y98" i="1"/>
  <c r="Y119" i="1"/>
  <c r="Y109" i="1"/>
  <c r="Y83" i="1"/>
  <c r="Y60" i="1"/>
  <c r="Y41" i="1"/>
  <c r="AA174" i="1" l="1"/>
  <c r="AA162" i="1"/>
  <c r="AA152" i="1"/>
  <c r="AA140" i="1"/>
  <c r="AA124" i="1"/>
  <c r="AA119" i="1"/>
  <c r="AA109" i="1"/>
  <c r="AA83" i="1"/>
  <c r="AA60" i="1"/>
  <c r="AA98" i="1"/>
  <c r="AA41" i="1"/>
  <c r="Z140" i="1"/>
  <c r="Z124" i="1"/>
  <c r="Z119" i="1"/>
  <c r="Z152" i="1"/>
  <c r="Z98" i="1"/>
  <c r="Z162" i="1"/>
  <c r="Z174" i="1"/>
  <c r="Z109" i="1"/>
  <c r="Z83" i="1"/>
  <c r="Z60" i="1"/>
  <c r="Z41" i="1"/>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<sst xmlns="http://schemas.openxmlformats.org/spreadsheetml/2006/main" count="179" uniqueCount="129">
  <si>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</si>
  <si>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</si>
  <si>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</si>
  <si>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</si>
  <si>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</si>
  <si>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</si>
  <si>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</si>
  <si>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</si>
  <si>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</si>
  <si>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</si>
  <si>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</si>
  <si>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</si>
  <si>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</si>
  <si>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</si>
  <si>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</si>
  <si>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</si>
  <si>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</si>
  <si>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</si>
  <si>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</si>
  <si>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</si>
  <si>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</si>
  <si>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</si>
  <si>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</si>
  <si>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</si>
  <si>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</si>
  <si>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</si>
  <si>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</si>
  <si>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</si>
  <si>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</si>
  <si>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</si>
  <si>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</si>
  <si>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</si>
  <si>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</si>
  <si>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</si>
  <si>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</si>
  <si>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</si>
  <si>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</si>
  <si>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</si>
  <si>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</si>
  <si>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</si>
  <si>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</si>
  <si>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</si>
  <si>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</si>
  <si>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</si>
  <si>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</si>
  <si>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</si>
  <si>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</si>
  <si>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</si>
  <si>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</si>
  <si>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</si>
  <si>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</si>
  <si>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</si>
  <si>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</si>
  <si>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</si>
  <si>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</si>
  <si>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</si>
  <si>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</si>
  <si>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</si>
  <si>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</si>
  <si>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</si>
  <si>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</si>
  <si>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</si>
  <si>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</si>
  <si>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</si>
  <si>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</si>
  <si>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</si>
  <si>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</si>
  <si>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</si>
  <si>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</si>
  <si>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</si>
  <si>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</si>
  <si>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</si>
  <si>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</si>
  <si>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</si>
  <si>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</si>
  <si>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</si>
  <si>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</si>
  <si>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</si>
  <si>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</si>
  <si>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</si>
  <si>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</si>
  <si>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</si>
  <si>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</si>
  <si>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</si>
  <si>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</si>
  <si>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</si>
  <si>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</si>
  <si>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</si>
  <si>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</si>
  <si>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</si>
  <si>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</si>
  <si>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</si>
  <si>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</si>
  <si>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</si>
  <si>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</si>
  <si>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</si>
  <si>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</si>
  <si>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</si>
  <si>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</si>
  <si>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</si>
  <si>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</si>
  <si>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</si>
  <si>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</si>
  <si>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</si>
  <si>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</si>
  <si>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</si>
  <si>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</si>
  <si>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</si>
  <si>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</si>
  <si>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</si>
  <si>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</si>
  <si>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</si>
  <si>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</si>
  <si>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</si>
  <si>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</si>
  <si>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</si>
  <si>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</si>
  <si>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</si>
  <si>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</si>
  <si>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</si>
  <si>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</si>
  <si>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</si>
  <si>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</si>
  <si>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</si>
  <si>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</si>
  <si>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r>
      <t xml:space="preserve">NLMK Q4 2017 operating results </t>
    </r>
    <r>
      <rPr>
        <b/>
        <vertAlign val="superscript"/>
        <sz val="11"/>
        <color rgb="FF404040"/>
        <rFont val="Calibri"/>
        <family val="2"/>
        <charset val="204"/>
      </rPr>
      <t>1</t>
    </r>
  </si>
  <si>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</si>
  <si>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1</t>
    </r>
    <r>
      <rPr>
        <sz val="8"/>
        <color rgb="FF404040"/>
        <rFont val="Calibri"/>
        <family val="2"/>
        <charset val="204"/>
      </rPr>
      <t xml:space="preserve"> Hereinafter Q4 2017 and 12M 2017 production and sales data is preliminary</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</si>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</sst>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6">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0</xdr:row>
      <xdr:rowOff>0</xdr:rowOff>
    </xdr:from>
    <xdr:to>
      <xdr:col>1</xdr:col>
      <xdr:colOff>661148</xdr:colOff>
      <xdr:row>3</xdr:row>
      <xdr:rowOff>69108</xdr:rowOff>
    </xdr:to>
    <xdr:pic>
      <xdr:nvPicPr>
        <xdr:cNvPr id="3" name="Рисунок 2"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94.10.11\Upr_razvitiya\OtdelAnaliza\New\&#1052;&#1072;&#1082;&#1089;&#1080;-&#1043;&#1088;&#1091;&#1087;&#1087;\&#1057;&#1074;&#1086;&#1076;%20&#1079;&#1072;&#1090;&#1088;&#1072;&#1090;\2009\&#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HD"/>
      <sheetName val="FACE"/>
      <sheetName val="FACE RUS"/>
      <sheetName val="C"/>
      <sheetName val="ОР"/>
      <sheetName val="Мощности"/>
      <sheetName val="TU"/>
      <sheetName val="Лист1"/>
      <sheetName val="Capacities"/>
      <sheetName val="TECHRUS"/>
      <sheetName val="Ex-&gt;"/>
      <sheetName val="ПРОВЕРКА"/>
    </sheetNames>
    <sheetDataSet>
      <sheetData sheetId="0"/>
      <sheetData sheetId="1">
        <row r="2">
          <cell r="G2" t="str">
            <v>Product</v>
          </cell>
        </row>
      </sheetData>
      <sheetData sheetId="2"/>
      <sheetData sheetId="3">
        <row r="61">
          <cell r="P61">
            <v>0.30380740526915717</v>
          </cell>
        </row>
      </sheetData>
      <sheetData sheetId="4"/>
      <sheetData sheetId="5">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row>
      </sheetData>
      <sheetData sheetId="6">
        <row r="5">
          <cell r="C5" t="str">
            <v>Q3</v>
          </cell>
          <cell r="D5">
            <v>2016</v>
          </cell>
        </row>
      </sheetData>
      <sheetData sheetId="7"/>
      <sheetData sheetId="8"/>
      <sheetData sheetId="9"/>
      <sheetData sheetId="10"/>
      <sheetData sheetId="11">
        <row r="11">
          <cell r="D11">
            <v>3.6347783773730002</v>
          </cell>
        </row>
      </sheetData>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s>
    <sheetDataSet>
      <sheetData sheetId="0"/>
      <sheetData sheetId="1"/>
      <sheetData sheetId="2"/>
      <sheetData sheetId="3"/>
      <sheetData sheetId="4">
        <row r="8">
          <cell r="B8">
            <v>39448</v>
          </cell>
        </row>
      </sheetData>
      <sheetData sheetId="5">
        <row r="8">
          <cell r="B8">
            <v>39448</v>
          </cell>
        </row>
      </sheetData>
      <sheetData sheetId="6">
        <row r="12">
          <cell r="BE12">
            <v>0</v>
          </cell>
        </row>
      </sheetData>
      <sheetData sheetId="7">
        <row r="12">
          <cell r="AU12">
            <v>0</v>
          </cell>
        </row>
      </sheetData>
      <sheetData sheetId="8">
        <row r="12">
          <cell r="AU12">
            <v>0</v>
          </cell>
        </row>
      </sheetData>
      <sheetData sheetId="9"/>
      <sheetData sheetId="10"/>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pageSetUpPr fitToPage="1"/>
  </sheetPr>
  <dimension ref="A1:AM205"/>
  <sheetViews>
    <sheetView showGridLines="0" tabSelected="1" zoomScaleNormal="100" workbookViewId="0">
      <selection activeCell="C19" sqref="C19"/>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23" width="10" style="4" customWidth="1" collapsed="1"/>
    <col min="24" max="26" width="10" style="4" customWidth="1"/>
    <col min="27" max="27" width="10" style="1" customWidth="1"/>
    <col min="28" max="28" width="1.7109375" style="5" customWidth="1"/>
    <col min="29" max="30" width="9.42578125" style="6" customWidth="1"/>
    <col min="31" max="31" width="1.7109375" style="1" customWidth="1"/>
    <col min="32" max="34" width="9.140625" style="1" customWidth="1"/>
    <col min="35" max="35" width="1.7109375" style="1" customWidth="1"/>
    <col min="36" max="39" width="0" style="1" hidden="1" customWidth="1"/>
    <col min="40" max="16384" width="9.140625" style="1" hidden="1"/>
  </cols>
  <sheetData>
    <row r="1" spans="1:33" ht="5.0999999999999996" customHeight="1" x14ac:dyDescent="0.25"/>
    <row r="2" spans="1:33" x14ac:dyDescent="0.25">
      <c r="B2" s="7"/>
    </row>
    <row r="3" spans="1:33" x14ac:dyDescent="0.25"/>
    <row r="4" spans="1:33" ht="17.25" x14ac:dyDescent="0.25">
      <c r="B4" s="8" t="s">
        <v>125</v>
      </c>
      <c r="D4" s="9">
        <v>40999</v>
      </c>
      <c r="E4" s="9">
        <f>EOMONTH(D4,3)</f>
        <v>41090</v>
      </c>
      <c r="F4" s="9">
        <f t="shared" ref="F4:U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EOMONTH(U4,3)</f>
        <v>42643</v>
      </c>
      <c r="W4" s="9">
        <f>EOMONTH(V4,3)</f>
        <v>42735</v>
      </c>
      <c r="X4" s="9">
        <f>EOMONTH(W4,3)</f>
        <v>42825</v>
      </c>
      <c r="Y4" s="9">
        <f>EOMONTH(X4,3)</f>
        <v>42916</v>
      </c>
      <c r="Z4" s="9">
        <f>EOMONTH(Y4,3)</f>
        <v>43008</v>
      </c>
      <c r="AA4" s="9">
        <f>EOMONTH(Z4,3)</f>
        <v>43100</v>
      </c>
      <c r="AB4" s="10"/>
    </row>
    <row r="5" spans="1:33"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1"/>
      <c r="AB5" s="12"/>
    </row>
    <row r="6" spans="1:33"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4"/>
      <c r="AF6" s="4"/>
    </row>
    <row r="7" spans="1:33"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20"/>
      <c r="AA7" s="19"/>
      <c r="AB7" s="21"/>
      <c r="AC7" s="16"/>
      <c r="AD7" s="16"/>
    </row>
    <row r="8" spans="1:33"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3"/>
      <c r="AB8" s="24"/>
      <c r="AC8" s="25"/>
      <c r="AD8" s="25"/>
    </row>
    <row r="9" spans="1:33" ht="5.0999999999999996" customHeight="1" x14ac:dyDescent="0.25">
      <c r="B9" s="8"/>
      <c r="Q9" s="1"/>
      <c r="R9" s="1"/>
      <c r="S9" s="1"/>
      <c r="T9" s="1"/>
      <c r="U9" s="1"/>
      <c r="V9" s="1"/>
      <c r="W9" s="1"/>
      <c r="X9" s="1"/>
      <c r="Y9" s="1"/>
      <c r="Z9" s="1"/>
    </row>
    <row r="10" spans="1:33" x14ac:dyDescent="0.25">
      <c r="B10" s="26" t="s">
        <v>2</v>
      </c>
      <c r="C10" s="27"/>
      <c r="D10" s="28" t="str">
        <f>"Q"&amp;MONTH(D4)/3&amp;" "&amp;YEAR(D4)</f>
        <v>Q1 2012</v>
      </c>
      <c r="E10" s="28" t="str">
        <f t="shared" ref="E10:AA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tr">
        <f t="shared" si="1"/>
        <v>Q1 2017</v>
      </c>
      <c r="Y10" s="28" t="str">
        <f t="shared" si="1"/>
        <v>Q2 2017</v>
      </c>
      <c r="Z10" s="28" t="str">
        <f t="shared" si="1"/>
        <v>Q3 2017</v>
      </c>
      <c r="AA10" s="29" t="str">
        <f t="shared" si="1"/>
        <v>Q4 2017</v>
      </c>
      <c r="AB10" s="30"/>
      <c r="AC10" s="31" t="s">
        <v>3</v>
      </c>
      <c r="AD10" s="31" t="s">
        <v>4</v>
      </c>
    </row>
    <row r="11" spans="1:33" x14ac:dyDescent="0.25">
      <c r="B11" s="32" t="s">
        <v>119</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4.2275012812801505</v>
      </c>
      <c r="V11" s="34">
        <v>4.0442757362673003</v>
      </c>
      <c r="W11" s="34">
        <v>4.1717831431042995</v>
      </c>
      <c r="X11" s="34">
        <v>4.1516558877203007</v>
      </c>
      <c r="Y11" s="34">
        <v>4.0824245046315992</v>
      </c>
      <c r="Z11" s="34">
        <v>4.3629029622473006</v>
      </c>
      <c r="AA11" s="35">
        <v>4.2529602491116005</v>
      </c>
      <c r="AB11" s="36"/>
      <c r="AC11" s="37">
        <f ca="1">OFFSET(AB11,0,-1)/OFFSET(AB11,0,-2)-1</f>
        <v>-2.5199440392565942E-2</v>
      </c>
      <c r="AD11" s="37">
        <f ca="1">OFFSET(AB11,0,-1)/OFFSET(AB11,0,-5)-1</f>
        <v>1.9458611155635408E-2</v>
      </c>
    </row>
    <row r="12" spans="1:33" x14ac:dyDescent="0.25">
      <c r="B12" s="32" t="s">
        <v>120</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AA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4">
        <f t="shared" si="2"/>
        <v>4.144313632631599</v>
      </c>
      <c r="Z12" s="34">
        <f t="shared" si="2"/>
        <v>4.4058241822473008</v>
      </c>
      <c r="AA12" s="35">
        <f t="shared" si="2"/>
        <v>4.3153621391116008</v>
      </c>
      <c r="AB12" s="36"/>
      <c r="AC12" s="37">
        <f ca="1">OFFSET(AB12,0,-1)/OFFSET(AB12,0,-2)-1</f>
        <v>-2.0532377006827751E-2</v>
      </c>
      <c r="AD12" s="37">
        <f ca="1">OFFSET(AB12,0,-1)/OFFSET(AB12,0,-5)-1</f>
        <v>2.1857675349872707E-2</v>
      </c>
    </row>
    <row r="13" spans="1:33" ht="15" customHeight="1" x14ac:dyDescent="0.25">
      <c r="B13" s="32" t="s">
        <v>121</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v>0.93198777585071446</v>
      </c>
      <c r="M13" s="38">
        <v>0.93540613513839732</v>
      </c>
      <c r="N13" s="38">
        <v>0.95590253131425362</v>
      </c>
      <c r="O13" s="38">
        <v>0.96628367527076242</v>
      </c>
      <c r="P13" s="38">
        <v>0.93724755058253584</v>
      </c>
      <c r="Q13" s="39">
        <v>0.93306783493208578</v>
      </c>
      <c r="R13" s="39">
        <v>0.92272496798858583</v>
      </c>
      <c r="S13" s="39">
        <v>0.91477671703264285</v>
      </c>
      <c r="T13" s="39">
        <v>0.9293086933215291</v>
      </c>
      <c r="U13" s="39">
        <v>0.9775439934901925</v>
      </c>
      <c r="V13" s="39">
        <v>0.95864249415936698</v>
      </c>
      <c r="W13" s="39">
        <v>0.94937978397599843</v>
      </c>
      <c r="X13" s="39">
        <v>0.96035831841679442</v>
      </c>
      <c r="Y13" s="39">
        <v>0.98124558288325847</v>
      </c>
      <c r="Z13" s="39">
        <v>1.0022169678084138</v>
      </c>
      <c r="AA13" s="40">
        <v>0.99127257668538937</v>
      </c>
      <c r="AB13" s="41"/>
      <c r="AC13" s="42">
        <f ca="1">(OFFSET(AB13,0,-1)-OFFSET(AB13,0,-2))*100</f>
        <v>-1.0944391123024477</v>
      </c>
      <c r="AD13" s="42">
        <f ca="1">(OFFSET(AB13,0,-1)-OFFSET(AB13,0,-5))*100</f>
        <v>4.1892792709390942</v>
      </c>
      <c r="AG13" s="43"/>
    </row>
    <row r="14" spans="1:33"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4"/>
      <c r="AA14" s="35"/>
      <c r="AB14" s="36"/>
      <c r="AC14" s="45"/>
      <c r="AD14" s="46"/>
    </row>
    <row r="15" spans="1:33"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v>1.3879529169693998</v>
      </c>
      <c r="M15" s="33">
        <v>1.0613945590542497</v>
      </c>
      <c r="N15" s="33">
        <v>1.0203710805775001</v>
      </c>
      <c r="O15" s="33">
        <v>1.4278934234825005</v>
      </c>
      <c r="P15" s="33">
        <v>1.6255186227982978</v>
      </c>
      <c r="Q15" s="34">
        <v>1.4269450151082996</v>
      </c>
      <c r="R15" s="34">
        <v>1.3621501874389483</v>
      </c>
      <c r="S15" s="34">
        <v>1.6213220698855986</v>
      </c>
      <c r="T15" s="34">
        <v>1.5562557608961456</v>
      </c>
      <c r="U15" s="34">
        <v>1.3626679131597983</v>
      </c>
      <c r="V15" s="34">
        <v>1.4429618648264004</v>
      </c>
      <c r="W15" s="34">
        <v>1.352167622109453</v>
      </c>
      <c r="X15" s="34">
        <v>1.2359026230278993</v>
      </c>
      <c r="Y15" s="34">
        <v>1.2565200017579505</v>
      </c>
      <c r="Z15" s="34">
        <v>1.4606455613706011</v>
      </c>
      <c r="AA15" s="35">
        <v>1.7568554611203571</v>
      </c>
      <c r="AB15" s="36"/>
      <c r="AC15" s="37">
        <f ca="1">OFFSET(AB15,0,-1)/OFFSET(AB15,0,-2)-1</f>
        <v>0.20279382458247208</v>
      </c>
      <c r="AD15" s="37">
        <f ca="1">OFFSET(AB15,0,-1)/OFFSET(AB15,0,-5)-1</f>
        <v>0.29928821870440125</v>
      </c>
    </row>
    <row r="16" spans="1:33"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v>2.5039297199178998</v>
      </c>
      <c r="M16" s="33">
        <v>2.7725520297024997</v>
      </c>
      <c r="N16" s="33">
        <v>2.5579134356491005</v>
      </c>
      <c r="O16" s="33">
        <v>2.4146995667149502</v>
      </c>
      <c r="P16" s="33">
        <v>2.3322472574573996</v>
      </c>
      <c r="Q16" s="34">
        <v>2.5846365409007497</v>
      </c>
      <c r="R16" s="34">
        <v>2.7606090178099487</v>
      </c>
      <c r="S16" s="34">
        <v>2.1155064098846985</v>
      </c>
      <c r="T16" s="34">
        <v>2.5700470197592487</v>
      </c>
      <c r="U16" s="34">
        <v>2.5810252224170989</v>
      </c>
      <c r="V16" s="34">
        <v>2.7766717554208977</v>
      </c>
      <c r="W16" s="34">
        <v>2.2830194958675998</v>
      </c>
      <c r="X16" s="34">
        <v>2.4381517732964495</v>
      </c>
      <c r="Y16" s="34">
        <v>2.9386628821859992</v>
      </c>
      <c r="Z16" s="34">
        <v>2.7793180710671499</v>
      </c>
      <c r="AA16" s="35">
        <v>2.6053570339726497</v>
      </c>
      <c r="AB16" s="36"/>
      <c r="AC16" s="37">
        <f ca="1">OFFSET(AB16,0,-1)/OFFSET(AB16,0,-2)-1</f>
        <v>-6.2591266147420832E-2</v>
      </c>
      <c r="AD16" s="37">
        <f ca="1">OFFSET(AB16,0,-1)/OFFSET(AB16,0,-5)-1</f>
        <v>0.14118913074921169</v>
      </c>
    </row>
    <row r="17" spans="2:33"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v>1.9364057859179</v>
      </c>
      <c r="M17" s="33">
        <v>2.1176698357024999</v>
      </c>
      <c r="N17" s="33">
        <v>2.0147288536491001</v>
      </c>
      <c r="O17" s="33">
        <v>1.8445306717149503</v>
      </c>
      <c r="P17" s="33">
        <v>1.8162941484573998</v>
      </c>
      <c r="Q17" s="34">
        <v>1.9817614199007498</v>
      </c>
      <c r="R17" s="34">
        <v>2.1670309648099488</v>
      </c>
      <c r="S17" s="34">
        <v>1.7389276268846985</v>
      </c>
      <c r="T17" s="34">
        <v>2.0541693187592487</v>
      </c>
      <c r="U17" s="34">
        <v>2.114566438417099</v>
      </c>
      <c r="V17" s="34">
        <v>2.1007231044208976</v>
      </c>
      <c r="W17" s="34">
        <v>1.7459453178675994</v>
      </c>
      <c r="X17" s="34">
        <v>2.0249581112964492</v>
      </c>
      <c r="Y17" s="34">
        <v>2.2290965811859991</v>
      </c>
      <c r="Z17" s="34">
        <v>2.1907525487721498</v>
      </c>
      <c r="AA17" s="35">
        <v>2.0399670779726495</v>
      </c>
      <c r="AB17" s="36"/>
      <c r="AC17" s="37">
        <f ca="1">OFFSET(AB17,0,-1)/OFFSET(AB17,0,-2)-1</f>
        <v>-6.882816175839257E-2</v>
      </c>
      <c r="AD17" s="37">
        <f ca="1">OFFSET(AB17,0,-1)/OFFSET(AB17,0,-5)-1</f>
        <v>0.16840261667768153</v>
      </c>
    </row>
    <row r="18" spans="2:33"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v>0.5675239339999999</v>
      </c>
      <c r="M18" s="33">
        <v>0.65488219399999992</v>
      </c>
      <c r="N18" s="33">
        <v>0.54318458200000019</v>
      </c>
      <c r="O18" s="33">
        <v>0.57016889500000012</v>
      </c>
      <c r="P18" s="33">
        <v>0.51595310899999991</v>
      </c>
      <c r="Q18" s="34">
        <v>0.60287512099999996</v>
      </c>
      <c r="R18" s="34">
        <v>0.59357805299999988</v>
      </c>
      <c r="S18" s="34">
        <v>0.37657878299999992</v>
      </c>
      <c r="T18" s="34">
        <v>0.51587770100000008</v>
      </c>
      <c r="U18" s="34">
        <v>0.46645878399999996</v>
      </c>
      <c r="V18" s="34">
        <v>0.6759486509999999</v>
      </c>
      <c r="W18" s="34">
        <v>0.53707417800000024</v>
      </c>
      <c r="X18" s="34">
        <v>0.41319366200000041</v>
      </c>
      <c r="Y18" s="34">
        <v>0.70956630100000018</v>
      </c>
      <c r="Z18" s="34">
        <v>0.58856552229500025</v>
      </c>
      <c r="AA18" s="35">
        <v>0.56538995600000019</v>
      </c>
      <c r="AB18" s="36"/>
      <c r="AC18" s="37">
        <f ca="1">OFFSET(AB18,0,-1)/OFFSET(AB18,0,-2)-1</f>
        <v>-3.9376357290911823E-2</v>
      </c>
      <c r="AD18" s="37">
        <f ca="1">OFFSET(AB18,0,-1)/OFFSET(AB18,0,-5)-1</f>
        <v>5.2722285225933918E-2</v>
      </c>
    </row>
    <row r="19" spans="2:33" x14ac:dyDescent="0.25">
      <c r="B19" s="44" t="s">
        <v>11</v>
      </c>
      <c r="C19" s="49"/>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AA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3.6740543963243488</v>
      </c>
      <c r="Y19" s="51">
        <f t="shared" si="4"/>
        <v>4.19518288394395</v>
      </c>
      <c r="Z19" s="51">
        <f t="shared" si="4"/>
        <v>4.2399636324377514</v>
      </c>
      <c r="AA19" s="52">
        <f t="shared" si="4"/>
        <v>4.362212495093007</v>
      </c>
      <c r="AB19" s="53"/>
      <c r="AC19" s="54">
        <f ca="1">OFFSET(AB19,0,-1)/OFFSET(AB19,0,-2)-1</f>
        <v>2.8832526232063227E-2</v>
      </c>
      <c r="AD19" s="54">
        <f ca="1">OFFSET(AB19,0,-1)/OFFSET(AB19,0,-5)-1</f>
        <v>0.19999668614597677</v>
      </c>
      <c r="AE19" s="55"/>
      <c r="AG19" s="56"/>
    </row>
    <row r="20" spans="2:33"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v>0.65</v>
      </c>
      <c r="M20" s="58">
        <v>0.72</v>
      </c>
      <c r="N20" s="58">
        <v>0.76</v>
      </c>
      <c r="O20" s="58">
        <v>0.69</v>
      </c>
      <c r="P20" s="58">
        <v>0.6</v>
      </c>
      <c r="Q20" s="59">
        <v>0.69</v>
      </c>
      <c r="R20" s="59">
        <v>0.66</v>
      </c>
      <c r="S20" s="59">
        <v>0.61</v>
      </c>
      <c r="T20" s="59">
        <v>0.62</v>
      </c>
      <c r="U20" s="59">
        <v>0.65</v>
      </c>
      <c r="V20" s="59">
        <v>0.64</v>
      </c>
      <c r="W20" s="59">
        <v>0.64</v>
      </c>
      <c r="X20" s="59">
        <v>0.62</v>
      </c>
      <c r="Y20" s="59">
        <v>0.64</v>
      </c>
      <c r="Z20" s="59">
        <v>0.67</v>
      </c>
      <c r="AA20" s="40">
        <v>0.64</v>
      </c>
      <c r="AB20" s="60"/>
      <c r="AC20" s="42">
        <f ca="1">(OFFSET(AB20,0,-1)-OFFSET(AB20,0,-2))*100</f>
        <v>-3.0000000000000027</v>
      </c>
      <c r="AD20" s="42">
        <f ca="1">(OFFSET(AB20,0,-1)-OFFSET(AB20,0,-5))*100</f>
        <v>0</v>
      </c>
    </row>
    <row r="21" spans="2:33"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0.35</v>
      </c>
      <c r="M21" s="58">
        <v>0.28000000000000003</v>
      </c>
      <c r="N21" s="58">
        <v>0.24</v>
      </c>
      <c r="O21" s="58">
        <v>0.31000000000000005</v>
      </c>
      <c r="P21" s="58">
        <v>0.4</v>
      </c>
      <c r="Q21" s="59">
        <v>0.31000000000000005</v>
      </c>
      <c r="R21" s="59">
        <v>0.33999999999999997</v>
      </c>
      <c r="S21" s="59">
        <v>0.39</v>
      </c>
      <c r="T21" s="59">
        <v>0.38</v>
      </c>
      <c r="U21" s="59">
        <v>0.35</v>
      </c>
      <c r="V21" s="59">
        <v>0.36</v>
      </c>
      <c r="W21" s="59">
        <v>0.36</v>
      </c>
      <c r="X21" s="59">
        <v>0.38</v>
      </c>
      <c r="Y21" s="59">
        <v>0.36</v>
      </c>
      <c r="Z21" s="59">
        <v>0.32999999999999996</v>
      </c>
      <c r="AA21" s="40">
        <v>0.36</v>
      </c>
      <c r="AB21" s="60"/>
      <c r="AC21" s="42">
        <f ca="1">(OFFSET(AB21,0,-1)-OFFSET(AB21,0,-2))*100</f>
        <v>3.0000000000000027</v>
      </c>
      <c r="AD21" s="42">
        <f ca="1">(OFFSET(AB21,0,-1)-OFFSET(AB21,0,-5))*100</f>
        <v>0</v>
      </c>
    </row>
    <row r="22" spans="2:33"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4">
        <v>0.76777998000000014</v>
      </c>
      <c r="U22" s="34">
        <v>1.2616321099999999</v>
      </c>
      <c r="V22" s="34">
        <v>1.0150620699999999</v>
      </c>
      <c r="W22" s="34">
        <v>0.91545435999999991</v>
      </c>
      <c r="X22" s="34">
        <v>1.17994014</v>
      </c>
      <c r="Y22" s="34">
        <v>1.2696489999999998</v>
      </c>
      <c r="Z22" s="34">
        <v>0.95802938999999998</v>
      </c>
      <c r="AA22" s="35">
        <v>0.80678092000000001</v>
      </c>
      <c r="AB22" s="36"/>
      <c r="AC22" s="37">
        <f ca="1">OFFSET(AB22,0,-1)/OFFSET(AB22,0,-2)-1</f>
        <v>-0.15787456165619296</v>
      </c>
      <c r="AD22" s="37">
        <f ca="1">OFFSET(AB22,0,-1)/OFFSET(AB22,0,-5)-1</f>
        <v>-0.11870983934141721</v>
      </c>
    </row>
    <row r="23" spans="2:33"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4"/>
      <c r="AA23" s="35"/>
      <c r="AB23" s="36"/>
      <c r="AC23" s="45"/>
      <c r="AD23" s="45"/>
    </row>
    <row r="24" spans="2:33"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4">
        <v>3.2416855589999938</v>
      </c>
      <c r="U24" s="34">
        <v>3.2510146859999982</v>
      </c>
      <c r="V24" s="34">
        <v>3.3019981429999983</v>
      </c>
      <c r="W24" s="34">
        <v>2.8958514700000024</v>
      </c>
      <c r="X24" s="34">
        <v>3.0691481139999985</v>
      </c>
      <c r="Y24" s="34">
        <v>3.3280728139999995</v>
      </c>
      <c r="Z24" s="34">
        <v>3.4245294090000002</v>
      </c>
      <c r="AA24" s="35">
        <v>3.2313277570000052</v>
      </c>
      <c r="AB24" s="36"/>
      <c r="AC24" s="37">
        <f t="shared" ref="AC24:AC29" ca="1" si="5">OFFSET(AB24,0,-1)/OFFSET(AB24,0,-2)-1</f>
        <v>-5.6416993088814538E-2</v>
      </c>
      <c r="AD24" s="37">
        <f t="shared" ref="AD24:AD29" ca="1" si="6">OFFSET(AB24,0,-1)/OFFSET(AB24,0,-5)-1</f>
        <v>0.11584720089252443</v>
      </c>
    </row>
    <row r="25" spans="2:33"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0.60826012200000013</v>
      </c>
      <c r="O25" s="33">
        <v>0.63545590500000004</v>
      </c>
      <c r="P25" s="33">
        <v>0.56834923299999984</v>
      </c>
      <c r="Q25" s="34">
        <v>0.67488882499999991</v>
      </c>
      <c r="R25" s="34">
        <v>0.63784378099999994</v>
      </c>
      <c r="S25" s="34">
        <v>0.49407478299999991</v>
      </c>
      <c r="T25" s="34">
        <v>0.62486863500000034</v>
      </c>
      <c r="U25" s="34">
        <v>0.63545498999999983</v>
      </c>
      <c r="V25" s="34">
        <v>0.86872610199999989</v>
      </c>
      <c r="W25" s="34">
        <v>0.67814845100000032</v>
      </c>
      <c r="X25" s="34">
        <v>0.47307204800000041</v>
      </c>
      <c r="Y25" s="34">
        <v>0.93519664700000038</v>
      </c>
      <c r="Z25" s="34">
        <v>0.73658529229500047</v>
      </c>
      <c r="AA25" s="35">
        <v>0.81758036400000111</v>
      </c>
      <c r="AB25" s="36"/>
      <c r="AC25" s="37">
        <f t="shared" ca="1" si="5"/>
        <v>0.10996020766670744</v>
      </c>
      <c r="AD25" s="37">
        <f t="shared" ca="1" si="6"/>
        <v>0.20560677060368415</v>
      </c>
    </row>
    <row r="26" spans="2:33"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4">
        <v>4.3026465099999998</v>
      </c>
      <c r="U26" s="34">
        <v>3.9887798529999996</v>
      </c>
      <c r="V26" s="34">
        <v>4.6361638340000013</v>
      </c>
      <c r="W26" s="34">
        <v>4.34512535</v>
      </c>
      <c r="X26" s="34">
        <v>4.1274177400000003</v>
      </c>
      <c r="Y26" s="34">
        <v>4.3920553400000006</v>
      </c>
      <c r="Z26" s="34">
        <v>4.3869412900000002</v>
      </c>
      <c r="AA26" s="35">
        <v>4.230504357</v>
      </c>
      <c r="AB26" s="36"/>
      <c r="AC26" s="37">
        <f t="shared" ca="1" si="5"/>
        <v>-3.5659682375188573E-2</v>
      </c>
      <c r="AD26" s="37">
        <f t="shared" ca="1" si="6"/>
        <v>-2.6379214353390301E-2</v>
      </c>
    </row>
    <row r="27" spans="2:33" x14ac:dyDescent="0.25">
      <c r="B27" s="47" t="s">
        <v>122</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v>0.45804911888729993</v>
      </c>
      <c r="M27" s="33">
        <v>0.54036796575674995</v>
      </c>
      <c r="N27" s="33">
        <v>0.53410005222660006</v>
      </c>
      <c r="O27" s="33">
        <v>0.48571571219745002</v>
      </c>
      <c r="P27" s="33">
        <v>0.4308722512557</v>
      </c>
      <c r="Q27" s="34">
        <v>0.48007788400904999</v>
      </c>
      <c r="R27" s="34">
        <v>0.49598338624889998</v>
      </c>
      <c r="S27" s="34">
        <v>0.35741671977029998</v>
      </c>
      <c r="T27" s="34">
        <v>0.46851826965540005</v>
      </c>
      <c r="U27" s="34">
        <v>0.5221727285769</v>
      </c>
      <c r="V27" s="34">
        <v>0.44412927224730003</v>
      </c>
      <c r="W27" s="34">
        <v>0.42112247097704997</v>
      </c>
      <c r="X27" s="34">
        <v>0.56158063632435007</v>
      </c>
      <c r="Y27" s="34">
        <v>0.55891547194394997</v>
      </c>
      <c r="Z27" s="34">
        <v>0.56848670914275001</v>
      </c>
      <c r="AA27" s="35">
        <v>0.55006055709299995</v>
      </c>
      <c r="AB27" s="36"/>
      <c r="AC27" s="37">
        <f t="shared" ca="1" si="5"/>
        <v>-3.2412634725508038E-2</v>
      </c>
      <c r="AD27" s="37">
        <f t="shared" ca="1" si="6"/>
        <v>0.30617716935598227</v>
      </c>
    </row>
    <row r="28" spans="2:33" x14ac:dyDescent="0.25">
      <c r="B28" s="47" t="s">
        <v>123</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v>9.9516999999999994E-2</v>
      </c>
      <c r="M28" s="33">
        <v>0.103154703</v>
      </c>
      <c r="N28" s="33">
        <v>8.9646808000000008E-2</v>
      </c>
      <c r="O28" s="33">
        <v>0.105921</v>
      </c>
      <c r="P28" s="33">
        <v>0.10857015099999998</v>
      </c>
      <c r="Q28" s="34">
        <v>0.120974886</v>
      </c>
      <c r="R28" s="34">
        <v>9.4268201999999995E-2</v>
      </c>
      <c r="S28" s="34">
        <v>0.11119446399999998</v>
      </c>
      <c r="T28" s="34">
        <v>0.12130112700000001</v>
      </c>
      <c r="U28" s="34">
        <v>0.14122184099999999</v>
      </c>
      <c r="V28" s="34">
        <v>9.6864962999999915E-2</v>
      </c>
      <c r="W28" s="34">
        <v>0.12142706599999985</v>
      </c>
      <c r="X28" s="34">
        <v>0.13414877799999977</v>
      </c>
      <c r="Y28" s="34">
        <v>0.1122241009999999</v>
      </c>
      <c r="Z28" s="34">
        <v>0.10680012199999998</v>
      </c>
      <c r="AA28" s="35">
        <v>0.12206252699999991</v>
      </c>
      <c r="AB28" s="36"/>
      <c r="AC28" s="37">
        <f t="shared" ca="1" si="5"/>
        <v>0.14290625061270923</v>
      </c>
      <c r="AD28" s="37">
        <f t="shared" ca="1" si="6"/>
        <v>5.2332731155677603E-3</v>
      </c>
    </row>
    <row r="29" spans="2:33"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v>0.47243408799999975</v>
      </c>
      <c r="M29" s="50">
        <v>0.43087422000000009</v>
      </c>
      <c r="N29" s="50">
        <v>0.43251004199999971</v>
      </c>
      <c r="O29" s="50">
        <v>0.4719520538866932</v>
      </c>
      <c r="P29" s="50">
        <v>0.50601323699999989</v>
      </c>
      <c r="Q29" s="51">
        <v>0.57725510199999963</v>
      </c>
      <c r="R29" s="51">
        <v>0.46935030767538388</v>
      </c>
      <c r="S29" s="51">
        <v>0.43618507579680077</v>
      </c>
      <c r="T29" s="51">
        <v>0.52641308700000022</v>
      </c>
      <c r="U29" s="51">
        <v>0.61420852599999898</v>
      </c>
      <c r="V29" s="51">
        <v>0.48843760400000025</v>
      </c>
      <c r="W29" s="51">
        <v>0.517713486</v>
      </c>
      <c r="X29" s="51">
        <v>0.59896509200000003</v>
      </c>
      <c r="Y29" s="51">
        <v>0.5557528759999999</v>
      </c>
      <c r="Z29" s="51">
        <v>0.44784713900000017</v>
      </c>
      <c r="AA29" s="52">
        <v>0.51486497248255425</v>
      </c>
      <c r="AB29" s="53"/>
      <c r="AC29" s="54">
        <f t="shared" ca="1" si="5"/>
        <v>0.14964443812725592</v>
      </c>
      <c r="AD29" s="54">
        <f t="shared" ca="1" si="6"/>
        <v>-5.5021041453916508E-3</v>
      </c>
      <c r="AE29" s="55"/>
    </row>
    <row r="30" spans="2:33" ht="5.0999999999999996" customHeight="1" x14ac:dyDescent="0.25">
      <c r="B30" s="8"/>
      <c r="AA30" s="4"/>
    </row>
    <row r="31" spans="2:33" ht="5.0999999999999996" customHeight="1" x14ac:dyDescent="0.25">
      <c r="B31" s="8"/>
      <c r="AA31" s="4"/>
    </row>
    <row r="32" spans="2:33" x14ac:dyDescent="0.25">
      <c r="B32" s="62" t="s">
        <v>126</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5"/>
      <c r="AC32" s="66"/>
      <c r="AD32" s="66"/>
    </row>
    <row r="33" spans="1:32" x14ac:dyDescent="0.25">
      <c r="B33" s="67" t="s">
        <v>127</v>
      </c>
      <c r="D33" s="68"/>
      <c r="E33" s="69"/>
      <c r="F33" s="69"/>
      <c r="G33" s="69"/>
      <c r="H33" s="69"/>
      <c r="I33" s="69"/>
      <c r="J33" s="69"/>
      <c r="K33" s="69"/>
      <c r="L33" s="70"/>
      <c r="M33" s="70"/>
      <c r="N33" s="70"/>
      <c r="O33" s="70"/>
      <c r="P33" s="70"/>
      <c r="Q33" s="71"/>
      <c r="R33" s="71"/>
      <c r="S33" s="71"/>
      <c r="T33" s="71"/>
      <c r="U33" s="71"/>
      <c r="V33" s="71"/>
      <c r="W33" s="71"/>
      <c r="X33" s="71"/>
      <c r="Y33" s="71"/>
      <c r="Z33" s="71"/>
      <c r="AA33" s="71"/>
      <c r="AB33" s="72"/>
      <c r="AC33" s="73"/>
      <c r="AD33" s="73"/>
    </row>
    <row r="34" spans="1:32" x14ac:dyDescent="0.25">
      <c r="B34" s="67" t="s">
        <v>21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2"/>
      <c r="AC34" s="73"/>
      <c r="AD34" s="73"/>
    </row>
    <row r="35" spans="1:32" x14ac:dyDescent="0.25">
      <c r="B35" s="67" t="s">
        <v>22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2"/>
      <c r="AC35" s="73"/>
      <c r="AD35" s="73"/>
    </row>
    <row r="36" spans="1:32"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75"/>
      <c r="AB36" s="15"/>
      <c r="AC36" s="16"/>
      <c r="AD36" s="16"/>
    </row>
    <row r="37" spans="1:32" ht="15.75" x14ac:dyDescent="0.25">
      <c r="B37" s="13" t="s">
        <v>23</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4"/>
      <c r="AF37" s="4"/>
    </row>
    <row r="38" spans="1:32"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0"/>
      <c r="AB38" s="21"/>
      <c r="AC38" s="16"/>
      <c r="AD38" s="16"/>
    </row>
    <row r="39" spans="1:32"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76"/>
      <c r="AB39" s="24"/>
      <c r="AC39" s="25"/>
      <c r="AD39" s="25"/>
    </row>
    <row r="40" spans="1:32"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76"/>
      <c r="AB40" s="24"/>
      <c r="AC40" s="25"/>
      <c r="AD40" s="25"/>
    </row>
    <row r="41" spans="1:32" x14ac:dyDescent="0.25">
      <c r="A41" s="8"/>
      <c r="B41" s="26" t="s">
        <v>6</v>
      </c>
      <c r="C41" s="27"/>
      <c r="D41" s="28" t="str">
        <f>D$10</f>
        <v>Q1 2012</v>
      </c>
      <c r="E41" s="28" t="str">
        <f t="shared" ref="E41:AD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8" t="str">
        <f t="shared" si="7"/>
        <v>Q2 2017</v>
      </c>
      <c r="Z41" s="28" t="str">
        <f t="shared" si="7"/>
        <v>Q3 2017</v>
      </c>
      <c r="AA41" s="29" t="str">
        <f t="shared" si="7"/>
        <v>Q4 2017</v>
      </c>
      <c r="AB41" s="30"/>
      <c r="AC41" s="31" t="str">
        <f>AC$10</f>
        <v>QoQ</v>
      </c>
      <c r="AD41" s="31" t="str">
        <f t="shared" si="7"/>
        <v>YoY</v>
      </c>
    </row>
    <row r="42" spans="1:32" x14ac:dyDescent="0.25">
      <c r="A42" s="8"/>
      <c r="B42" s="44" t="s">
        <v>24</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AA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1">
        <f t="shared" si="8"/>
        <v>1.2565200017579505</v>
      </c>
      <c r="Z42" s="51">
        <f t="shared" si="8"/>
        <v>1.4606455613706011</v>
      </c>
      <c r="AA42" s="52">
        <f t="shared" si="8"/>
        <v>1.7568554611203571</v>
      </c>
      <c r="AB42" s="53"/>
      <c r="AC42" s="54">
        <f t="shared" ref="AC42:AC57" ca="1" si="9">OFFSET(AB42,0,-1)/OFFSET(AB42,0,-2)-1</f>
        <v>0.20279382458247208</v>
      </c>
      <c r="AD42" s="54">
        <f t="shared" ref="AD42:AD57" ca="1" si="10">OFFSET(AB42,0,-1)/OFFSET(AB42,0,-5)-1</f>
        <v>0.29928821870440125</v>
      </c>
      <c r="AE42" s="55"/>
    </row>
    <row r="43" spans="1:32" x14ac:dyDescent="0.25">
      <c r="A43" s="8"/>
      <c r="B43" s="47" t="s">
        <v>25</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v>6.2965499999999997E-3</v>
      </c>
      <c r="M43" s="33">
        <v>4.2422000000000007E-3</v>
      </c>
      <c r="N43" s="33">
        <v>9.4924770000000006E-2</v>
      </c>
      <c r="O43" s="33">
        <v>0.15347517200000005</v>
      </c>
      <c r="P43" s="33">
        <v>0.15462864000000001</v>
      </c>
      <c r="Q43" s="34">
        <v>0.12019350499999999</v>
      </c>
      <c r="R43" s="34">
        <v>0.22162259899999998</v>
      </c>
      <c r="S43" s="34">
        <v>0.152820065</v>
      </c>
      <c r="T43" s="34">
        <v>0.13458493400000002</v>
      </c>
      <c r="U43" s="34">
        <v>8.3864377999999989E-2</v>
      </c>
      <c r="V43" s="34">
        <v>0.10532237799999999</v>
      </c>
      <c r="W43" s="34">
        <v>4.1076400000000006E-2</v>
      </c>
      <c r="X43" s="34">
        <v>5.4105750000000001E-2</v>
      </c>
      <c r="Y43" s="34">
        <v>5.7056750000000003E-2</v>
      </c>
      <c r="Z43" s="34">
        <v>0.17628574600000002</v>
      </c>
      <c r="AA43" s="35">
        <v>0.14148295</v>
      </c>
      <c r="AB43" s="36"/>
      <c r="AC43" s="45">
        <f t="shared" ca="1" si="9"/>
        <v>-0.19742263223028833</v>
      </c>
      <c r="AD43" s="45">
        <f t="shared" ca="1" si="10"/>
        <v>2.4443853404874814</v>
      </c>
    </row>
    <row r="44" spans="1:32" x14ac:dyDescent="0.25">
      <c r="A44" s="8"/>
      <c r="B44" s="47" t="s">
        <v>26</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v>1.2954943569693997</v>
      </c>
      <c r="M44" s="33">
        <v>0.97331467905424984</v>
      </c>
      <c r="N44" s="33">
        <v>0.86037077057750011</v>
      </c>
      <c r="O44" s="33">
        <v>1.2091312414825004</v>
      </c>
      <c r="P44" s="33">
        <v>1.4184938587982978</v>
      </c>
      <c r="Q44" s="34">
        <v>1.2347378061082996</v>
      </c>
      <c r="R44" s="34">
        <v>1.0962618604389482</v>
      </c>
      <c r="S44" s="34">
        <v>1.3510060048855985</v>
      </c>
      <c r="T44" s="34">
        <v>1.3126798928961452</v>
      </c>
      <c r="U44" s="34">
        <v>1.1098073291597985</v>
      </c>
      <c r="V44" s="34">
        <v>1.1448620358264003</v>
      </c>
      <c r="W44" s="34">
        <v>1.170016949109453</v>
      </c>
      <c r="X44" s="34">
        <v>1.1219184870278993</v>
      </c>
      <c r="Y44" s="34">
        <v>0.97383290575795023</v>
      </c>
      <c r="Z44" s="34">
        <v>1.136340045370601</v>
      </c>
      <c r="AA44" s="35">
        <v>1.3631821031203561</v>
      </c>
      <c r="AB44" s="36"/>
      <c r="AC44" s="45">
        <f t="shared" ca="1" si="9"/>
        <v>0.19962515505274991</v>
      </c>
      <c r="AD44" s="45">
        <f t="shared" ca="1" si="10"/>
        <v>0.16509603058137667</v>
      </c>
    </row>
    <row r="45" spans="1:32" x14ac:dyDescent="0.25">
      <c r="A45" s="8"/>
      <c r="B45" s="47" t="s">
        <v>27</v>
      </c>
      <c r="D45" s="33">
        <v>0</v>
      </c>
      <c r="E45" s="33">
        <v>1.9055799999999998E-3</v>
      </c>
      <c r="F45" s="33">
        <v>0</v>
      </c>
      <c r="G45" s="33">
        <v>0</v>
      </c>
      <c r="H45" s="33">
        <v>0</v>
      </c>
      <c r="I45" s="33">
        <v>1.09443E-3</v>
      </c>
      <c r="J45" s="33">
        <v>3.4457250000000002E-2</v>
      </c>
      <c r="K45" s="33">
        <v>8.4273516999999853E-2</v>
      </c>
      <c r="L45" s="33">
        <v>8.6162009999999997E-2</v>
      </c>
      <c r="M45" s="33">
        <v>8.3837680000000012E-2</v>
      </c>
      <c r="N45" s="33">
        <v>6.5075540000000001E-2</v>
      </c>
      <c r="O45" s="33">
        <v>6.5287010000000006E-2</v>
      </c>
      <c r="P45" s="33">
        <v>5.2396123999999995E-2</v>
      </c>
      <c r="Q45" s="34">
        <v>7.2013704000000012E-2</v>
      </c>
      <c r="R45" s="34">
        <v>4.4265728000000004E-2</v>
      </c>
      <c r="S45" s="34">
        <v>0.11749599999999999</v>
      </c>
      <c r="T45" s="34">
        <v>0.10899093400000032</v>
      </c>
      <c r="U45" s="34">
        <v>0.16899620599999993</v>
      </c>
      <c r="V45" s="34">
        <v>0.19277745100000016</v>
      </c>
      <c r="W45" s="34">
        <v>0.14107427299999997</v>
      </c>
      <c r="X45" s="34">
        <v>5.987838600000002E-2</v>
      </c>
      <c r="Y45" s="34">
        <v>0.22563034600000015</v>
      </c>
      <c r="Z45" s="34">
        <v>0.14801977000000022</v>
      </c>
      <c r="AA45" s="35">
        <v>0.25219040800000081</v>
      </c>
      <c r="AB45" s="36"/>
      <c r="AC45" s="45">
        <f t="shared" ca="1" si="9"/>
        <v>0.7037616529197448</v>
      </c>
      <c r="AD45" s="45">
        <f t="shared" ca="1" si="10"/>
        <v>0.78764279720938823</v>
      </c>
    </row>
    <row r="46" spans="1:32" x14ac:dyDescent="0.25">
      <c r="A46" s="8"/>
      <c r="B46" s="44" t="s">
        <v>28</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AA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2.0249581112964492</v>
      </c>
      <c r="Y46" s="51">
        <f t="shared" si="11"/>
        <v>2.2290965811859991</v>
      </c>
      <c r="Z46" s="51">
        <f t="shared" si="11"/>
        <v>2.1907525487721498</v>
      </c>
      <c r="AA46" s="52">
        <f t="shared" si="11"/>
        <v>2.0399670779726495</v>
      </c>
      <c r="AB46" s="53"/>
      <c r="AC46" s="54">
        <f t="shared" ca="1" si="9"/>
        <v>-6.882816175839257E-2</v>
      </c>
      <c r="AD46" s="54">
        <f t="shared" ca="1" si="10"/>
        <v>0.16840261667768153</v>
      </c>
      <c r="AE46" s="55"/>
    </row>
    <row r="47" spans="1:32" x14ac:dyDescent="0.25">
      <c r="A47" s="8"/>
      <c r="B47" s="47" t="s">
        <v>29</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v>9.9516999999999994E-2</v>
      </c>
      <c r="M47" s="33">
        <v>0.103154703</v>
      </c>
      <c r="N47" s="33">
        <v>8.9646808000000008E-2</v>
      </c>
      <c r="O47" s="33">
        <v>0.105921</v>
      </c>
      <c r="P47" s="33">
        <v>0.10857015099999998</v>
      </c>
      <c r="Q47" s="34">
        <v>0.120974886</v>
      </c>
      <c r="R47" s="34">
        <v>9.4268201999999995E-2</v>
      </c>
      <c r="S47" s="34">
        <v>0.11119446399999998</v>
      </c>
      <c r="T47" s="34">
        <v>0.12130112700000001</v>
      </c>
      <c r="U47" s="34">
        <v>0.14122184099999999</v>
      </c>
      <c r="V47" s="34">
        <v>9.6864962999999915E-2</v>
      </c>
      <c r="W47" s="34">
        <v>0.12142706599999985</v>
      </c>
      <c r="X47" s="34">
        <v>0.13414877799999977</v>
      </c>
      <c r="Y47" s="34">
        <v>0.1122241009999999</v>
      </c>
      <c r="Z47" s="34">
        <v>0.10680012199999998</v>
      </c>
      <c r="AA47" s="35">
        <v>0.12206252699999991</v>
      </c>
      <c r="AB47" s="36"/>
      <c r="AC47" s="45">
        <f t="shared" ca="1" si="9"/>
        <v>0.14290625061270923</v>
      </c>
      <c r="AD47" s="45">
        <f t="shared" ca="1" si="10"/>
        <v>5.2332731155677603E-3</v>
      </c>
    </row>
    <row r="48" spans="1:32" x14ac:dyDescent="0.25">
      <c r="A48" s="8"/>
      <c r="B48" s="47" t="s">
        <v>30</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v>0.86817017186329992</v>
      </c>
      <c r="M48" s="33">
        <v>0.94980585845139998</v>
      </c>
      <c r="N48" s="33">
        <v>0.91280300068214992</v>
      </c>
      <c r="O48" s="33">
        <v>0.81522783661275011</v>
      </c>
      <c r="P48" s="33">
        <v>0.79340260177870003</v>
      </c>
      <c r="Q48" s="34">
        <v>0.90827663059250008</v>
      </c>
      <c r="R48" s="34">
        <v>0.99011287367049983</v>
      </c>
      <c r="S48" s="34">
        <v>0.75401949934354873</v>
      </c>
      <c r="T48" s="34">
        <v>0.98963752779954905</v>
      </c>
      <c r="U48" s="34">
        <v>0.89577861702795003</v>
      </c>
      <c r="V48" s="34">
        <v>0.94012385978144886</v>
      </c>
      <c r="W48" s="34">
        <v>0.71670154799474983</v>
      </c>
      <c r="X48" s="34">
        <v>0.96232371807609995</v>
      </c>
      <c r="Y48" s="34">
        <v>1.0457454388626997</v>
      </c>
      <c r="Z48" s="34">
        <v>0.97934077172785017</v>
      </c>
      <c r="AA48" s="35">
        <v>0.90304448452104946</v>
      </c>
      <c r="AB48" s="36"/>
      <c r="AC48" s="45">
        <f t="shared" ca="1" si="9"/>
        <v>-7.7905760088177733E-2</v>
      </c>
      <c r="AD48" s="45">
        <f t="shared" ca="1" si="10"/>
        <v>0.2600007451465205</v>
      </c>
    </row>
    <row r="49" spans="1:39" x14ac:dyDescent="0.25">
      <c r="A49" s="8"/>
      <c r="B49" s="47" t="s">
        <v>31</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v>0.49655318134190007</v>
      </c>
      <c r="M49" s="33">
        <v>0.5531350732658501</v>
      </c>
      <c r="N49" s="33">
        <v>0.54489427156589998</v>
      </c>
      <c r="O49" s="33">
        <v>0.45115990583985</v>
      </c>
      <c r="P49" s="33">
        <v>0.47187630712189998</v>
      </c>
      <c r="Q49" s="34">
        <v>0.49443514127855004</v>
      </c>
      <c r="R49" s="34">
        <v>0.53870599835354982</v>
      </c>
      <c r="S49" s="34">
        <v>0.43463387505630008</v>
      </c>
      <c r="T49" s="34">
        <v>0.52789619288729983</v>
      </c>
      <c r="U49" s="34">
        <v>0.55498466879149988</v>
      </c>
      <c r="V49" s="34">
        <v>0.52736610534814976</v>
      </c>
      <c r="W49" s="34">
        <v>0.4132717710028998</v>
      </c>
      <c r="X49" s="34">
        <v>0.46031465370824981</v>
      </c>
      <c r="Y49" s="34">
        <v>0.51500387361439981</v>
      </c>
      <c r="Z49" s="34">
        <v>0.48862809733649981</v>
      </c>
      <c r="AA49" s="35">
        <v>0.47642536596544999</v>
      </c>
      <c r="AB49" s="36"/>
      <c r="AC49" s="45">
        <f t="shared" ca="1" si="9"/>
        <v>-2.497345412096974E-2</v>
      </c>
      <c r="AD49" s="45">
        <f t="shared" ca="1" si="10"/>
        <v>0.15281371580084779</v>
      </c>
    </row>
    <row r="50" spans="1:39" x14ac:dyDescent="0.25">
      <c r="A50" s="8"/>
      <c r="B50" s="47" t="s">
        <v>32</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v>0.22052979871270001</v>
      </c>
      <c r="M50" s="33">
        <v>0.23978017698524998</v>
      </c>
      <c r="N50" s="33">
        <v>0.22876704640105003</v>
      </c>
      <c r="O50" s="33">
        <v>0.22937747026235003</v>
      </c>
      <c r="P50" s="33">
        <v>0.23602762255679993</v>
      </c>
      <c r="Q50" s="34">
        <v>0.22502068302969988</v>
      </c>
      <c r="R50" s="34">
        <v>0.29707447978589974</v>
      </c>
      <c r="S50" s="34">
        <v>0.21789104848484983</v>
      </c>
      <c r="T50" s="34">
        <v>0.19381071507239989</v>
      </c>
      <c r="U50" s="34">
        <v>0.26677813459764965</v>
      </c>
      <c r="V50" s="34">
        <v>0.26384146829129962</v>
      </c>
      <c r="W50" s="34">
        <v>0.25467700486994971</v>
      </c>
      <c r="X50" s="34">
        <v>0.25559495451209985</v>
      </c>
      <c r="Y50" s="34">
        <v>0.30024211670889989</v>
      </c>
      <c r="Z50" s="34">
        <v>0.35815119570779985</v>
      </c>
      <c r="AA50" s="35">
        <v>0.30239865548614997</v>
      </c>
      <c r="AB50" s="36"/>
      <c r="AC50" s="45">
        <f t="shared" ca="1" si="9"/>
        <v>-0.15566760879150043</v>
      </c>
      <c r="AD50" s="45">
        <f t="shared" ca="1" si="10"/>
        <v>0.18738107368809853</v>
      </c>
    </row>
    <row r="51" spans="1:39" x14ac:dyDescent="0.25">
      <c r="A51" s="8"/>
      <c r="B51" s="47" t="s">
        <v>33</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v>0.13241365999999999</v>
      </c>
      <c r="M51" s="33">
        <v>0.12479219000000001</v>
      </c>
      <c r="N51" s="33">
        <v>0.12412328</v>
      </c>
      <c r="O51" s="33">
        <v>0.13260675000000002</v>
      </c>
      <c r="P51" s="33">
        <v>8.8691560000000016E-2</v>
      </c>
      <c r="Q51" s="34">
        <v>9.1007969999999869E-2</v>
      </c>
      <c r="R51" s="34">
        <v>0.11140560999999975</v>
      </c>
      <c r="S51" s="34">
        <v>8.3844604999999933E-2</v>
      </c>
      <c r="T51" s="34">
        <v>9.1270189999999848E-2</v>
      </c>
      <c r="U51" s="34">
        <v>0.11873580199999979</v>
      </c>
      <c r="V51" s="34">
        <v>0.1379198469999999</v>
      </c>
      <c r="W51" s="34">
        <v>0.111516029</v>
      </c>
      <c r="X51" s="34">
        <v>7.4784224000000066E-2</v>
      </c>
      <c r="Y51" s="34">
        <v>0.10217222999999993</v>
      </c>
      <c r="Z51" s="34">
        <v>0.13258834999999999</v>
      </c>
      <c r="AA51" s="35">
        <v>9.6357779999999962E-2</v>
      </c>
      <c r="AB51" s="36"/>
      <c r="AC51" s="45">
        <f t="shared" ca="1" si="9"/>
        <v>-0.27325605907306361</v>
      </c>
      <c r="AD51" s="45">
        <f t="shared" ca="1" si="10"/>
        <v>-0.13592888068135967</v>
      </c>
    </row>
    <row r="52" spans="1:39" x14ac:dyDescent="0.25">
      <c r="A52" s="8"/>
      <c r="B52" s="47" t="s">
        <v>34</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v>5.7989593999999998E-2</v>
      </c>
      <c r="M52" s="33">
        <v>6.6059984000000002E-2</v>
      </c>
      <c r="N52" s="33">
        <v>6.7839716999999994E-2</v>
      </c>
      <c r="O52" s="33">
        <v>6.5882469000000013E-2</v>
      </c>
      <c r="P52" s="33">
        <v>6.3579646000000017E-2</v>
      </c>
      <c r="Q52" s="34">
        <v>7.0779348999999991E-2</v>
      </c>
      <c r="R52" s="34">
        <v>6.8539821000000001E-2</v>
      </c>
      <c r="S52" s="34">
        <v>7.369978499999999E-2</v>
      </c>
      <c r="T52" s="34">
        <v>7.2174976000000002E-2</v>
      </c>
      <c r="U52" s="34">
        <v>6.3817225000000005E-2</v>
      </c>
      <c r="V52" s="34">
        <v>5.5379571000000002E-2</v>
      </c>
      <c r="W52" s="34">
        <v>5.3634738999999994E-2</v>
      </c>
      <c r="X52" s="34">
        <v>5.5993673000000001E-2</v>
      </c>
      <c r="Y52" s="34">
        <v>6.6469458999999995E-2</v>
      </c>
      <c r="Z52" s="34">
        <v>6.3270032000000018E-2</v>
      </c>
      <c r="AA52" s="35">
        <v>7.1710084999999993E-2</v>
      </c>
      <c r="AB52" s="36"/>
      <c r="AC52" s="45">
        <f t="shared" ca="1" si="9"/>
        <v>0.13339732466074894</v>
      </c>
      <c r="AD52" s="45">
        <f t="shared" ca="1" si="10"/>
        <v>0.33700818419196565</v>
      </c>
    </row>
    <row r="53" spans="1:39" x14ac:dyDescent="0.25">
      <c r="A53" s="8"/>
      <c r="B53" s="47" t="s">
        <v>35</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v>6.1232379999999996E-2</v>
      </c>
      <c r="M53" s="33">
        <v>8.0941849999999996E-2</v>
      </c>
      <c r="N53" s="33">
        <v>4.6654729999999998E-2</v>
      </c>
      <c r="O53" s="33">
        <v>4.4355240000000004E-2</v>
      </c>
      <c r="P53" s="33">
        <v>5.4146259999999995E-2</v>
      </c>
      <c r="Q53" s="34">
        <v>7.1266759999999985E-2</v>
      </c>
      <c r="R53" s="34">
        <v>6.6923980000000008E-2</v>
      </c>
      <c r="S53" s="34">
        <v>6.3644349999999961E-2</v>
      </c>
      <c r="T53" s="34">
        <v>5.807859000000002E-2</v>
      </c>
      <c r="U53" s="34">
        <v>7.3250149999999986E-2</v>
      </c>
      <c r="V53" s="34">
        <v>7.9227289999999978E-2</v>
      </c>
      <c r="W53" s="34">
        <v>7.4717159999999963E-2</v>
      </c>
      <c r="X53" s="34">
        <v>8.1798109999999993E-2</v>
      </c>
      <c r="Y53" s="34">
        <v>8.7239362000000001E-2</v>
      </c>
      <c r="Z53" s="34">
        <v>6.1973980000000012E-2</v>
      </c>
      <c r="AA53" s="35">
        <v>6.7968180000000003E-2</v>
      </c>
      <c r="AB53" s="36"/>
      <c r="AC53" s="45">
        <f t="shared" ca="1" si="9"/>
        <v>9.6721236880380923E-2</v>
      </c>
      <c r="AD53" s="45">
        <f t="shared" ca="1" si="10"/>
        <v>-9.03270413382945E-2</v>
      </c>
    </row>
    <row r="54" spans="1:39" x14ac:dyDescent="0.25">
      <c r="A54" s="8"/>
      <c r="B54" s="44" t="s">
        <v>36</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AA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1">
        <f t="shared" si="12"/>
        <v>0.70956630100000018</v>
      </c>
      <c r="Z54" s="51">
        <f t="shared" si="12"/>
        <v>0.58856552229500025</v>
      </c>
      <c r="AA54" s="52">
        <f t="shared" si="12"/>
        <v>0.56538995600000019</v>
      </c>
      <c r="AB54" s="53"/>
      <c r="AC54" s="54">
        <f t="shared" ca="1" si="9"/>
        <v>-3.9376357290911823E-2</v>
      </c>
      <c r="AD54" s="54">
        <f t="shared" ca="1" si="10"/>
        <v>5.2722285225933918E-2</v>
      </c>
      <c r="AE54" s="55"/>
    </row>
    <row r="55" spans="1:39" x14ac:dyDescent="0.25">
      <c r="A55" s="8"/>
      <c r="B55" s="47" t="s">
        <v>37</v>
      </c>
      <c r="D55" s="33">
        <v>0.32721408699999999</v>
      </c>
      <c r="E55" s="33">
        <v>0.39389717199999991</v>
      </c>
      <c r="F55" s="33">
        <v>0.36615206</v>
      </c>
      <c r="G55" s="33">
        <v>0.33365367000000001</v>
      </c>
      <c r="H55" s="33">
        <v>0.35949977899999996</v>
      </c>
      <c r="I55" s="33">
        <v>0.39002787000000005</v>
      </c>
      <c r="J55" s="33">
        <v>0.45526863900000014</v>
      </c>
      <c r="K55" s="33">
        <v>0.47212094900000001</v>
      </c>
      <c r="L55" s="33">
        <v>0.490163774</v>
      </c>
      <c r="M55" s="33">
        <v>0.567927654</v>
      </c>
      <c r="N55" s="33">
        <v>0.45897431200000033</v>
      </c>
      <c r="O55" s="33">
        <v>0.48742989500000006</v>
      </c>
      <c r="P55" s="33">
        <v>0.44116840899999998</v>
      </c>
      <c r="Q55" s="34">
        <v>0.53900172099999999</v>
      </c>
      <c r="R55" s="34">
        <v>0.52065130299999995</v>
      </c>
      <c r="S55" s="34">
        <v>0.316824153</v>
      </c>
      <c r="T55" s="34">
        <v>0.45569752100000011</v>
      </c>
      <c r="U55" s="34">
        <v>0.401132614</v>
      </c>
      <c r="V55" s="34">
        <v>0.60665010099999994</v>
      </c>
      <c r="W55" s="34">
        <v>0.47237128800000033</v>
      </c>
      <c r="X55" s="34">
        <v>0.35468254200000043</v>
      </c>
      <c r="Y55" s="34">
        <v>0.63790848100000019</v>
      </c>
      <c r="Z55" s="34">
        <v>0.51363864229500034</v>
      </c>
      <c r="AA55" s="35">
        <v>0.49990659600000031</v>
      </c>
      <c r="AB55" s="36"/>
      <c r="AC55" s="45">
        <f t="shared" ca="1" si="9"/>
        <v>-2.6734838784020498E-2</v>
      </c>
      <c r="AD55" s="45">
        <f t="shared" ca="1" si="10"/>
        <v>5.8291663146130768E-2</v>
      </c>
    </row>
    <row r="56" spans="1:39" x14ac:dyDescent="0.25">
      <c r="A56" s="8"/>
      <c r="B56" s="47" t="s">
        <v>38</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v>7.7360159999999928E-2</v>
      </c>
      <c r="M56" s="33">
        <v>8.6954539999999927E-2</v>
      </c>
      <c r="N56" s="33">
        <v>8.4210269999999893E-2</v>
      </c>
      <c r="O56" s="33">
        <v>8.2739000000000007E-2</v>
      </c>
      <c r="P56" s="33">
        <v>7.4784699999999898E-2</v>
      </c>
      <c r="Q56" s="34">
        <v>6.3873399999999927E-2</v>
      </c>
      <c r="R56" s="34">
        <v>7.2926749999999929E-2</v>
      </c>
      <c r="S56" s="34">
        <v>5.9754629999999934E-2</v>
      </c>
      <c r="T56" s="34">
        <v>6.0180179999999937E-2</v>
      </c>
      <c r="U56" s="34">
        <v>6.5326169999999947E-2</v>
      </c>
      <c r="V56" s="34">
        <v>6.9298549999999903E-2</v>
      </c>
      <c r="W56" s="34">
        <v>6.4702889999999944E-2</v>
      </c>
      <c r="X56" s="34">
        <v>5.8511119999999951E-2</v>
      </c>
      <c r="Y56" s="34">
        <v>7.1657819999999928E-2</v>
      </c>
      <c r="Z56" s="34">
        <v>7.492687999999989E-2</v>
      </c>
      <c r="AA56" s="35">
        <v>6.5483359999999921E-2</v>
      </c>
      <c r="AB56" s="36"/>
      <c r="AC56" s="45">
        <f t="shared" ca="1" si="9"/>
        <v>-0.12603647716280164</v>
      </c>
      <c r="AD56" s="45">
        <f t="shared" ca="1" si="10"/>
        <v>1.2062366920549961E-2</v>
      </c>
    </row>
    <row r="57" spans="1:39" x14ac:dyDescent="0.25">
      <c r="A57" s="8"/>
      <c r="B57" s="44" t="s">
        <v>39</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AA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3.6740543963243488</v>
      </c>
      <c r="Y57" s="51">
        <f t="shared" si="13"/>
        <v>4.19518288394395</v>
      </c>
      <c r="Z57" s="51">
        <f t="shared" si="13"/>
        <v>4.2399636324377514</v>
      </c>
      <c r="AA57" s="52">
        <f t="shared" si="13"/>
        <v>4.3622124950930061</v>
      </c>
      <c r="AB57" s="53"/>
      <c r="AC57" s="54">
        <f t="shared" ca="1" si="9"/>
        <v>2.8832526232063005E-2</v>
      </c>
      <c r="AD57" s="54">
        <f t="shared" ca="1" si="10"/>
        <v>0.19999668614597654</v>
      </c>
      <c r="AE57" s="55"/>
    </row>
    <row r="58" spans="1:39"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76"/>
      <c r="AB58" s="24"/>
      <c r="AC58" s="25"/>
      <c r="AD58" s="25"/>
    </row>
    <row r="59" spans="1:39" ht="17.25" x14ac:dyDescent="0.25">
      <c r="A59" s="22"/>
      <c r="B59" s="8" t="s">
        <v>40</v>
      </c>
      <c r="C59" s="23"/>
      <c r="D59" s="23"/>
      <c r="E59" s="23"/>
      <c r="F59" s="23"/>
      <c r="G59" s="23"/>
      <c r="H59" s="23"/>
      <c r="I59" s="23"/>
      <c r="J59" s="23"/>
      <c r="K59" s="23"/>
      <c r="L59" s="23"/>
      <c r="M59" s="23"/>
      <c r="N59" s="23"/>
      <c r="O59" s="23"/>
      <c r="P59" s="23"/>
      <c r="Q59" s="76"/>
      <c r="R59" s="76"/>
      <c r="S59" s="76"/>
      <c r="T59" s="76"/>
      <c r="U59" s="76"/>
      <c r="V59" s="76"/>
      <c r="W59" s="76"/>
      <c r="X59" s="76"/>
      <c r="Y59" s="76"/>
      <c r="Z59" s="76"/>
      <c r="AA59" s="76"/>
      <c r="AB59" s="24"/>
      <c r="AC59" s="25"/>
      <c r="AD59" s="25"/>
    </row>
    <row r="60" spans="1:39" x14ac:dyDescent="0.25">
      <c r="B60" s="26" t="s">
        <v>6</v>
      </c>
      <c r="C60" s="27"/>
      <c r="D60" s="28" t="str">
        <f>D$10</f>
        <v>Q1 2012</v>
      </c>
      <c r="E60" s="28" t="str">
        <f t="shared" ref="E60:AD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8" t="str">
        <f t="shared" si="14"/>
        <v>Q2 2017</v>
      </c>
      <c r="Z60" s="28" t="str">
        <f t="shared" si="14"/>
        <v>Q3 2017</v>
      </c>
      <c r="AA60" s="29" t="str">
        <f t="shared" si="14"/>
        <v>Q4 2017</v>
      </c>
      <c r="AB60" s="30"/>
      <c r="AC60" s="31" t="str">
        <f>AC$10</f>
        <v>QoQ</v>
      </c>
      <c r="AD60" s="31" t="str">
        <f t="shared" si="14"/>
        <v>YoY</v>
      </c>
    </row>
    <row r="61" spans="1:39" x14ac:dyDescent="0.25">
      <c r="B61" s="78" t="s">
        <v>25</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v>6.2965499999999997E-3</v>
      </c>
      <c r="M61" s="33">
        <v>4.2422000000000007E-3</v>
      </c>
      <c r="N61" s="33">
        <v>9.7008070000000002E-2</v>
      </c>
      <c r="O61" s="33">
        <v>0.15646412200000004</v>
      </c>
      <c r="P61" s="33">
        <v>0.15462864000000001</v>
      </c>
      <c r="Q61" s="34">
        <v>0.12019350499999999</v>
      </c>
      <c r="R61" s="34">
        <v>0.22162259899999998</v>
      </c>
      <c r="S61" s="34">
        <v>0.18662031500000001</v>
      </c>
      <c r="T61" s="34">
        <v>0.15005343400000001</v>
      </c>
      <c r="U61" s="34">
        <v>9.3806377999999996E-2</v>
      </c>
      <c r="V61" s="34">
        <v>0.10532237799999999</v>
      </c>
      <c r="W61" s="34">
        <v>8.6071750000000002E-2</v>
      </c>
      <c r="X61" s="34">
        <v>5.5570250000000002E-2</v>
      </c>
      <c r="Y61" s="34">
        <v>5.8522049999999999E-2</v>
      </c>
      <c r="Z61" s="34">
        <v>0.17809879600000003</v>
      </c>
      <c r="AA61" s="35">
        <v>0.14308935</v>
      </c>
      <c r="AB61" s="36"/>
      <c r="AC61" s="45">
        <f t="shared" ref="AC61:AC73" ca="1" si="15">OFFSET(AB61,0,-1)/OFFSET(AB61,0,-2)-1</f>
        <v>-0.19657317616004555</v>
      </c>
      <c r="AD61" s="45">
        <f t="shared" ref="AD61:AD73" ca="1" si="16">OFFSET(AB61,0,-1)/OFFSET(AB61,0,-5)-1</f>
        <v>0.66244267137591595</v>
      </c>
    </row>
    <row r="62" spans="1:39" x14ac:dyDescent="0.25">
      <c r="B62" s="78" t="s">
        <v>41</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v>1.7740295999999995</v>
      </c>
      <c r="M62" s="33">
        <v>1.4248228229999993</v>
      </c>
      <c r="N62" s="33">
        <v>1.5411899500000004</v>
      </c>
      <c r="O62" s="33">
        <v>1.7494141500000004</v>
      </c>
      <c r="P62" s="33">
        <v>1.774642168999998</v>
      </c>
      <c r="Q62" s="34">
        <v>1.6296758939999996</v>
      </c>
      <c r="R62" s="34">
        <v>1.6371843529999983</v>
      </c>
      <c r="S62" s="34">
        <v>1.7927907599999986</v>
      </c>
      <c r="T62" s="34">
        <v>1.6254562299999953</v>
      </c>
      <c r="U62" s="34">
        <v>1.7049105499999984</v>
      </c>
      <c r="V62" s="34">
        <v>1.6322209700000003</v>
      </c>
      <c r="W62" s="34">
        <v>1.604710210000003</v>
      </c>
      <c r="X62" s="34">
        <v>1.6506349599999992</v>
      </c>
      <c r="Y62" s="34">
        <v>1.6594819200000002</v>
      </c>
      <c r="Z62" s="34">
        <v>1.7061611000000008</v>
      </c>
      <c r="AA62" s="35">
        <v>1.712103130000006</v>
      </c>
      <c r="AB62" s="36"/>
      <c r="AC62" s="45">
        <f t="shared" ca="1" si="15"/>
        <v>3.4826898819844132E-3</v>
      </c>
      <c r="AD62" s="45">
        <f t="shared" ca="1" si="16"/>
        <v>6.6923559986574066E-2</v>
      </c>
    </row>
    <row r="63" spans="1:39" x14ac:dyDescent="0.25">
      <c r="B63" s="80" t="s">
        <v>42</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v>0.96305687999999978</v>
      </c>
      <c r="M63" s="33">
        <v>0.88433147299999937</v>
      </c>
      <c r="N63" s="33">
        <v>1.1450898600000001</v>
      </c>
      <c r="O63" s="33">
        <v>1.0776099400000001</v>
      </c>
      <c r="P63" s="33">
        <v>0.82550378000000002</v>
      </c>
      <c r="Q63" s="34">
        <v>1.1392476800000002</v>
      </c>
      <c r="R63" s="34">
        <v>0.9717173899999999</v>
      </c>
      <c r="S63" s="34">
        <v>0.89292393999999986</v>
      </c>
      <c r="T63" s="34">
        <v>0.76777998000000014</v>
      </c>
      <c r="U63" s="34">
        <v>1.2616321099999999</v>
      </c>
      <c r="V63" s="34">
        <v>1.0150620699999999</v>
      </c>
      <c r="W63" s="34">
        <v>0.91545435999999991</v>
      </c>
      <c r="X63" s="34">
        <v>1.17994014</v>
      </c>
      <c r="Y63" s="34">
        <v>1.2696489999999998</v>
      </c>
      <c r="Z63" s="34">
        <v>0.95802938999999998</v>
      </c>
      <c r="AA63" s="35">
        <v>0.80678092000000001</v>
      </c>
      <c r="AB63" s="36"/>
      <c r="AC63" s="45">
        <f t="shared" ca="1" si="15"/>
        <v>-0.15787456165619296</v>
      </c>
      <c r="AD63" s="45">
        <f t="shared" ca="1" si="16"/>
        <v>-0.11870983934141721</v>
      </c>
    </row>
    <row r="64" spans="1:39" x14ac:dyDescent="0.25">
      <c r="B64" s="80" t="s">
        <v>43</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v>0.48005680999999978</v>
      </c>
      <c r="M64" s="33">
        <v>0.45427238199999942</v>
      </c>
      <c r="N64" s="33">
        <v>0.6836146700000002</v>
      </c>
      <c r="O64" s="33">
        <v>0.54263660000000002</v>
      </c>
      <c r="P64" s="33">
        <v>0.35911769000000004</v>
      </c>
      <c r="Q64" s="34">
        <v>0.39638884000000002</v>
      </c>
      <c r="R64" s="34">
        <v>0.54276015</v>
      </c>
      <c r="S64" s="34">
        <v>0.44242501000000006</v>
      </c>
      <c r="T64" s="34">
        <v>0.31460231000000005</v>
      </c>
      <c r="U64" s="34">
        <v>0.59622911000000001</v>
      </c>
      <c r="V64" s="34">
        <v>0.49208486000000001</v>
      </c>
      <c r="W64" s="34">
        <v>0.43636699000000001</v>
      </c>
      <c r="X64" s="34">
        <v>0.53274558999999999</v>
      </c>
      <c r="Y64" s="34">
        <v>0.68766574999999996</v>
      </c>
      <c r="Z64" s="34">
        <v>0.57243988000000001</v>
      </c>
      <c r="AA64" s="35">
        <v>0.35111469999999995</v>
      </c>
      <c r="AB64" s="36"/>
      <c r="AC64" s="45">
        <f t="shared" ca="1" si="15"/>
        <v>-0.38663480259271954</v>
      </c>
      <c r="AD64" s="45">
        <f t="shared" ca="1" si="16"/>
        <v>-0.19536832976298246</v>
      </c>
      <c r="AF64" s="68"/>
      <c r="AG64" s="68"/>
      <c r="AH64" s="68"/>
      <c r="AI64" s="68"/>
      <c r="AJ64" s="68"/>
      <c r="AK64" s="68"/>
      <c r="AL64" s="68"/>
      <c r="AM64" s="68"/>
    </row>
    <row r="65" spans="2:35" x14ac:dyDescent="0.25">
      <c r="B65" s="80" t="s">
        <v>44</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v>0.48300006999999995</v>
      </c>
      <c r="M65" s="33">
        <v>0.43005909099999995</v>
      </c>
      <c r="N65" s="33">
        <v>0.46147518999999998</v>
      </c>
      <c r="O65" s="33">
        <v>0.53497333999999996</v>
      </c>
      <c r="P65" s="33">
        <v>0.46638609000000003</v>
      </c>
      <c r="Q65" s="34">
        <v>0.74285884000000013</v>
      </c>
      <c r="R65" s="34">
        <v>0.42895723999999996</v>
      </c>
      <c r="S65" s="34">
        <v>0.45049892999999985</v>
      </c>
      <c r="T65" s="34">
        <v>0.45317767000000003</v>
      </c>
      <c r="U65" s="34">
        <v>0.66540299999999986</v>
      </c>
      <c r="V65" s="34">
        <v>0.52297720999999997</v>
      </c>
      <c r="W65" s="34">
        <v>0.47908736999999996</v>
      </c>
      <c r="X65" s="34">
        <v>0.64719454999999992</v>
      </c>
      <c r="Y65" s="34">
        <v>0.58198324999999984</v>
      </c>
      <c r="Z65" s="34">
        <v>0.38558951000000002</v>
      </c>
      <c r="AA65" s="35">
        <v>0.45566622000000007</v>
      </c>
      <c r="AB65" s="36"/>
      <c r="AC65" s="45">
        <f t="shared" ca="1" si="15"/>
        <v>0.1817391505282393</v>
      </c>
      <c r="AD65" s="45">
        <f t="shared" ca="1" si="16"/>
        <v>-4.8887011986978313E-2</v>
      </c>
    </row>
    <row r="66" spans="2:35" x14ac:dyDescent="0.25">
      <c r="B66" s="78" t="s">
        <v>30</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v>0.61658764999999993</v>
      </c>
      <c r="M66" s="33">
        <v>0.64641195100000004</v>
      </c>
      <c r="N66" s="33">
        <v>0.60086889899999996</v>
      </c>
      <c r="O66" s="33">
        <v>0.54242719200000011</v>
      </c>
      <c r="P66" s="33">
        <v>0.57098713000000001</v>
      </c>
      <c r="Q66" s="34">
        <v>0.6413823500000001</v>
      </c>
      <c r="R66" s="34">
        <v>0.71884704999999982</v>
      </c>
      <c r="S66" s="34">
        <v>0.57843490399999875</v>
      </c>
      <c r="T66" s="34">
        <v>0.74726814999999902</v>
      </c>
      <c r="U66" s="34">
        <v>0.6176673840000001</v>
      </c>
      <c r="V66" s="34">
        <v>0.73040430599999884</v>
      </c>
      <c r="W66" s="34">
        <v>0.50386837199999979</v>
      </c>
      <c r="X66" s="34">
        <v>0.65105306799999996</v>
      </c>
      <c r="Y66" s="34">
        <v>0.75087636699999971</v>
      </c>
      <c r="Z66" s="34">
        <v>0.65934250300000008</v>
      </c>
      <c r="AA66" s="35">
        <v>0.5967876009999995</v>
      </c>
      <c r="AB66" s="36"/>
      <c r="AC66" s="45">
        <f t="shared" ca="1" si="15"/>
        <v>-9.4874669409868995E-2</v>
      </c>
      <c r="AD66" s="45">
        <f t="shared" ca="1" si="16"/>
        <v>0.18441171179523796</v>
      </c>
    </row>
    <row r="67" spans="2:35" x14ac:dyDescent="0.25">
      <c r="B67" s="78" t="s">
        <v>31</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v>0.36604034000000002</v>
      </c>
      <c r="M67" s="33">
        <v>0.39667069000000005</v>
      </c>
      <c r="N67" s="33">
        <v>0.40684235999999996</v>
      </c>
      <c r="O67" s="33">
        <v>0.33713327399999998</v>
      </c>
      <c r="P67" s="33">
        <v>0.34028573000000001</v>
      </c>
      <c r="Q67" s="34">
        <v>0.36915304700000001</v>
      </c>
      <c r="R67" s="34">
        <v>0.40526377499999983</v>
      </c>
      <c r="S67" s="34">
        <v>0.33146881500000008</v>
      </c>
      <c r="T67" s="34">
        <v>0.38572889099999985</v>
      </c>
      <c r="U67" s="34">
        <v>0.4074347479999999</v>
      </c>
      <c r="V67" s="34">
        <v>0.3866326909999997</v>
      </c>
      <c r="W67" s="34">
        <v>0.29953223599999979</v>
      </c>
      <c r="X67" s="34">
        <v>0.35479701899999982</v>
      </c>
      <c r="Y67" s="34">
        <v>0.4379168619999998</v>
      </c>
      <c r="Z67" s="34">
        <v>0.3956886599999998</v>
      </c>
      <c r="AA67" s="35">
        <v>0.36739886799999999</v>
      </c>
      <c r="AB67" s="36"/>
      <c r="AC67" s="45">
        <f t="shared" ca="1" si="15"/>
        <v>-7.1495078984572968E-2</v>
      </c>
      <c r="AD67" s="45">
        <f t="shared" ca="1" si="16"/>
        <v>0.22657538602957006</v>
      </c>
    </row>
    <row r="68" spans="2:35" x14ac:dyDescent="0.25">
      <c r="B68" s="78" t="s">
        <v>32</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v>0.14609761000000002</v>
      </c>
      <c r="M68" s="33">
        <v>0.16203473999999998</v>
      </c>
      <c r="N68" s="33">
        <v>0.14744849800000004</v>
      </c>
      <c r="O68" s="33">
        <v>0.13284272600000002</v>
      </c>
      <c r="P68" s="33">
        <v>0.16213079999999991</v>
      </c>
      <c r="Q68" s="34">
        <v>0.13856992599999987</v>
      </c>
      <c r="R68" s="34">
        <v>0.20763679799999971</v>
      </c>
      <c r="S68" s="34">
        <v>0.13986423899999983</v>
      </c>
      <c r="T68" s="34">
        <v>0.11165509799999987</v>
      </c>
      <c r="U68" s="34">
        <v>0.17139244899999967</v>
      </c>
      <c r="V68" s="34">
        <v>0.17489108999999964</v>
      </c>
      <c r="W68" s="34">
        <v>0.16180097399999971</v>
      </c>
      <c r="X68" s="34">
        <v>0.14451680999999986</v>
      </c>
      <c r="Y68" s="34">
        <v>0.16539456399999991</v>
      </c>
      <c r="Z68" s="34">
        <v>0.22740598799999984</v>
      </c>
      <c r="AA68" s="35">
        <v>0.175912763</v>
      </c>
      <c r="AB68" s="36"/>
      <c r="AC68" s="45">
        <f t="shared" ca="1" si="15"/>
        <v>-0.22643741905336223</v>
      </c>
      <c r="AD68" s="45">
        <f t="shared" ca="1" si="16"/>
        <v>8.7216959522136817E-2</v>
      </c>
    </row>
    <row r="69" spans="2:35" x14ac:dyDescent="0.25">
      <c r="B69" s="78" t="s">
        <v>33</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v>0.13241365999999999</v>
      </c>
      <c r="M69" s="33">
        <v>0.12479219000000001</v>
      </c>
      <c r="N69" s="33">
        <v>0.12412328</v>
      </c>
      <c r="O69" s="33">
        <v>0.13260675000000002</v>
      </c>
      <c r="P69" s="33">
        <v>8.8691560000000016E-2</v>
      </c>
      <c r="Q69" s="34">
        <v>9.1007969999999869E-2</v>
      </c>
      <c r="R69" s="34">
        <v>0.11140560999999975</v>
      </c>
      <c r="S69" s="34">
        <v>8.3844604999999933E-2</v>
      </c>
      <c r="T69" s="34">
        <v>9.1270189999999848E-2</v>
      </c>
      <c r="U69" s="34">
        <v>0.11873580199999979</v>
      </c>
      <c r="V69" s="34">
        <v>0.1379198469999999</v>
      </c>
      <c r="W69" s="34">
        <v>0.111516029</v>
      </c>
      <c r="X69" s="34">
        <v>7.4784224000000066E-2</v>
      </c>
      <c r="Y69" s="34">
        <v>0.10217222999999993</v>
      </c>
      <c r="Z69" s="34">
        <v>0.13258834999999999</v>
      </c>
      <c r="AA69" s="35">
        <v>9.6357779999999962E-2</v>
      </c>
      <c r="AB69" s="36"/>
      <c r="AC69" s="45">
        <f t="shared" ca="1" si="15"/>
        <v>-0.27325605907306361</v>
      </c>
      <c r="AD69" s="45">
        <f t="shared" ca="1" si="16"/>
        <v>-0.13592888068135967</v>
      </c>
    </row>
    <row r="70" spans="2:35" x14ac:dyDescent="0.25">
      <c r="B70" s="78" t="s">
        <v>35</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v>6.1232379999999996E-2</v>
      </c>
      <c r="M70" s="33">
        <v>8.0941849999999996E-2</v>
      </c>
      <c r="N70" s="33">
        <v>4.6654729999999998E-2</v>
      </c>
      <c r="O70" s="33">
        <v>4.4355240000000004E-2</v>
      </c>
      <c r="P70" s="33">
        <v>5.4146259999999995E-2</v>
      </c>
      <c r="Q70" s="34">
        <v>7.1266759999999985E-2</v>
      </c>
      <c r="R70" s="34">
        <v>6.6923980000000008E-2</v>
      </c>
      <c r="S70" s="34">
        <v>6.3644349999999961E-2</v>
      </c>
      <c r="T70" s="34">
        <v>5.807859000000002E-2</v>
      </c>
      <c r="U70" s="34">
        <v>7.3250149999999986E-2</v>
      </c>
      <c r="V70" s="34">
        <v>7.9227289999999978E-2</v>
      </c>
      <c r="W70" s="34">
        <v>7.4717159999999963E-2</v>
      </c>
      <c r="X70" s="34">
        <v>8.1798109999999993E-2</v>
      </c>
      <c r="Y70" s="34">
        <v>8.7239362000000001E-2</v>
      </c>
      <c r="Z70" s="34">
        <v>6.1973980000000012E-2</v>
      </c>
      <c r="AA70" s="35">
        <v>6.7968180000000003E-2</v>
      </c>
      <c r="AB70" s="36"/>
      <c r="AC70" s="45">
        <f t="shared" ca="1" si="15"/>
        <v>9.6721236880380923E-2</v>
      </c>
      <c r="AD70" s="45">
        <f t="shared" ca="1" si="16"/>
        <v>-9.03270413382945E-2</v>
      </c>
    </row>
    <row r="71" spans="2:35" x14ac:dyDescent="0.25">
      <c r="B71" s="78" t="s">
        <v>34</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v>5.7989593999999998E-2</v>
      </c>
      <c r="M71" s="33">
        <v>6.6059984000000002E-2</v>
      </c>
      <c r="N71" s="33">
        <v>6.7839716999999994E-2</v>
      </c>
      <c r="O71" s="33">
        <v>6.5882469000000013E-2</v>
      </c>
      <c r="P71" s="33">
        <v>6.3579646000000017E-2</v>
      </c>
      <c r="Q71" s="34">
        <v>7.0779348999999991E-2</v>
      </c>
      <c r="R71" s="34">
        <v>6.8539821000000001E-2</v>
      </c>
      <c r="S71" s="34">
        <v>7.369978499999999E-2</v>
      </c>
      <c r="T71" s="34">
        <v>7.2174976000000002E-2</v>
      </c>
      <c r="U71" s="34">
        <v>6.3817225000000005E-2</v>
      </c>
      <c r="V71" s="34">
        <v>5.5379571000000002E-2</v>
      </c>
      <c r="W71" s="34">
        <v>5.3634738999999994E-2</v>
      </c>
      <c r="X71" s="34">
        <v>5.5993673000000001E-2</v>
      </c>
      <c r="Y71" s="34">
        <v>6.6469458999999995E-2</v>
      </c>
      <c r="Z71" s="34">
        <v>6.3270032000000018E-2</v>
      </c>
      <c r="AA71" s="35">
        <v>7.1710084999999993E-2</v>
      </c>
      <c r="AB71" s="36"/>
      <c r="AC71" s="45">
        <f t="shared" ca="1" si="15"/>
        <v>0.13339732466074894</v>
      </c>
      <c r="AD71" s="45">
        <f t="shared" ca="1" si="16"/>
        <v>0.33700818419196565</v>
      </c>
    </row>
    <row r="72" spans="2:35" x14ac:dyDescent="0.25">
      <c r="B72" s="78" t="s">
        <v>45</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v>4.2591954999999952E-2</v>
      </c>
      <c r="M72" s="33">
        <v>4.2769493000000026E-2</v>
      </c>
      <c r="N72" s="33">
        <v>4.2071210000000012E-2</v>
      </c>
      <c r="O72" s="33">
        <v>4.4443025000000046E-2</v>
      </c>
      <c r="P72" s="33">
        <v>4.1716364000000047E-2</v>
      </c>
      <c r="Q72" s="34">
        <v>4.387859999999992E-2</v>
      </c>
      <c r="R72" s="34">
        <v>4.6249330000000026E-2</v>
      </c>
      <c r="S72" s="34">
        <v>4.7749126999999975E-2</v>
      </c>
      <c r="T72" s="34">
        <v>4.1874829000000002E-2</v>
      </c>
      <c r="U72" s="34">
        <v>4.1638678999999977E-2</v>
      </c>
      <c r="V72" s="34">
        <v>3.8253354000000003E-2</v>
      </c>
      <c r="W72" s="34">
        <v>3.1105937000000028E-2</v>
      </c>
      <c r="X72" s="34">
        <v>3.6326237000000011E-2</v>
      </c>
      <c r="Y72" s="34">
        <v>3.9957821000000011E-2</v>
      </c>
      <c r="Z72" s="34">
        <v>4.0518012000000013E-2</v>
      </c>
      <c r="AA72" s="35">
        <v>4.4135956999999941E-2</v>
      </c>
      <c r="AB72" s="36"/>
      <c r="AC72" s="45">
        <f t="shared" ca="1" si="15"/>
        <v>8.929226340127272E-2</v>
      </c>
      <c r="AD72" s="45">
        <f t="shared" ca="1" si="16"/>
        <v>0.41889173761265908</v>
      </c>
    </row>
    <row r="73" spans="2:35" s="55" customFormat="1" x14ac:dyDescent="0.25">
      <c r="B73" s="82" t="s">
        <v>39</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AA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3.0691481139999985</v>
      </c>
      <c r="Y73" s="51">
        <f t="shared" si="17"/>
        <v>3.3280728139999995</v>
      </c>
      <c r="Z73" s="51">
        <f t="shared" si="17"/>
        <v>3.4245294090000002</v>
      </c>
      <c r="AA73" s="52">
        <f t="shared" si="17"/>
        <v>3.2313277570000052</v>
      </c>
      <c r="AB73" s="53"/>
      <c r="AC73" s="54">
        <f t="shared" ca="1" si="15"/>
        <v>-5.6416993088814538E-2</v>
      </c>
      <c r="AD73" s="54">
        <f t="shared" ca="1" si="16"/>
        <v>0.11584720089252443</v>
      </c>
      <c r="AE73" s="1"/>
    </row>
    <row r="74" spans="2:35" x14ac:dyDescent="0.25">
      <c r="B74" s="83" t="s">
        <v>46</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v>0.30380740526915717</v>
      </c>
      <c r="M74" s="85">
        <v>0.35749816997483236</v>
      </c>
      <c r="N74" s="85">
        <v>0.3672377361001265</v>
      </c>
      <c r="O74" s="85">
        <v>0.32360799155674758</v>
      </c>
      <c r="P74" s="85">
        <v>0.29233711810129187</v>
      </c>
      <c r="Q74" s="85">
        <v>0.30530876685894159</v>
      </c>
      <c r="R74" s="85">
        <v>0.34990351696463617</v>
      </c>
      <c r="S74" s="85">
        <v>0.3155580594663982</v>
      </c>
      <c r="T74" s="85">
        <v>0.34353672147755537</v>
      </c>
      <c r="U74" s="85">
        <v>0.30043297472818586</v>
      </c>
      <c r="V74" s="85">
        <v>0.35278516872260979</v>
      </c>
      <c r="W74" s="85">
        <v>0.36542190300941124</v>
      </c>
      <c r="X74" s="85">
        <v>0.25661444535941297</v>
      </c>
      <c r="Y74" s="85">
        <v>0.29309511615751555</v>
      </c>
      <c r="Z74" s="85">
        <v>0.39821146707518318</v>
      </c>
      <c r="AA74" s="86">
        <v>0.39994887463840872</v>
      </c>
      <c r="AB74" s="87"/>
      <c r="AC74" s="42">
        <f ca="1">(OFFSET(AB74,0,-1)-OFFSET(AB74,0,-2))*100</f>
        <v>0.17374075632255459</v>
      </c>
      <c r="AD74" s="42">
        <f ca="1">(OFFSET(AB74,0,-1)-OFFSET(AB74,0,-5))*100</f>
        <v>3.4526971628997485</v>
      </c>
      <c r="AI74" s="88"/>
    </row>
    <row r="75" spans="2:35" ht="16.5" customHeight="1" x14ac:dyDescent="0.25">
      <c r="B75" s="78" t="s">
        <v>47</v>
      </c>
      <c r="C75" s="79"/>
      <c r="D75" s="33">
        <v>1.0709</v>
      </c>
      <c r="E75" s="33">
        <v>1.1257999999999999</v>
      </c>
      <c r="F75" s="33">
        <v>1.0744</v>
      </c>
      <c r="G75" s="33">
        <v>0.95890024299999976</v>
      </c>
      <c r="H75" s="33">
        <v>0.99998766999999922</v>
      </c>
      <c r="I75" s="33">
        <v>0.98102773899999962</v>
      </c>
      <c r="J75" s="33">
        <v>0.97232901499999991</v>
      </c>
      <c r="K75" s="33">
        <v>0.97038373099999997</v>
      </c>
      <c r="L75" s="33">
        <v>0.94319432100000022</v>
      </c>
      <c r="M75" s="33">
        <v>0.93666853900000013</v>
      </c>
      <c r="N75" s="33">
        <v>1.0835283920000005</v>
      </c>
      <c r="O75" s="33">
        <v>1.1141766270000006</v>
      </c>
      <c r="P75" s="33">
        <v>0.97727677099999988</v>
      </c>
      <c r="Q75" s="34">
        <v>1.0158214219999999</v>
      </c>
      <c r="R75" s="34">
        <v>1.0720650960000004</v>
      </c>
      <c r="S75" s="34">
        <v>0.95257304399999987</v>
      </c>
      <c r="T75" s="34">
        <v>0.87510956399999973</v>
      </c>
      <c r="U75" s="34">
        <v>1.0580299009999998</v>
      </c>
      <c r="V75" s="34">
        <v>1.0968331129999997</v>
      </c>
      <c r="W75" s="34">
        <v>1.0436639839999997</v>
      </c>
      <c r="X75" s="34">
        <v>1.0119592310000001</v>
      </c>
      <c r="Y75" s="34">
        <v>1.0369512950000002</v>
      </c>
      <c r="Z75" s="34">
        <v>1.0289196530000004</v>
      </c>
      <c r="AA75" s="35">
        <v>0.94852207899999996</v>
      </c>
      <c r="AB75" s="36"/>
      <c r="AC75" s="45">
        <f ca="1">OFFSET(AB75,0,-1)/OFFSET(AB75,0,-2)-1</f>
        <v>-7.8137854365583181E-2</v>
      </c>
      <c r="AD75" s="45">
        <f ca="1">OFFSET(AB75,0,-1)/OFFSET(AB75,0,-5)-1</f>
        <v>-9.1161433620957188E-2</v>
      </c>
    </row>
    <row r="76" spans="2:35" s="89" customFormat="1" x14ac:dyDescent="0.25">
      <c r="B76" s="78" t="s">
        <v>48</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v>0.7726014910000002</v>
      </c>
      <c r="M76" s="33">
        <v>0.73705613300000006</v>
      </c>
      <c r="N76" s="33">
        <v>0.79838339200000019</v>
      </c>
      <c r="O76" s="33">
        <v>0.89571277500000002</v>
      </c>
      <c r="P76" s="33">
        <v>0.69869941099999999</v>
      </c>
      <c r="Q76" s="34">
        <v>0.80004201199999991</v>
      </c>
      <c r="R76" s="34">
        <v>0.90110429600000042</v>
      </c>
      <c r="S76" s="34">
        <v>0.78664859799999998</v>
      </c>
      <c r="T76" s="34">
        <v>0.70271312499999972</v>
      </c>
      <c r="U76" s="34">
        <v>0.82311305099999987</v>
      </c>
      <c r="V76" s="34">
        <v>0.77001447999999983</v>
      </c>
      <c r="W76" s="34">
        <v>0.81433077699999967</v>
      </c>
      <c r="X76" s="34">
        <v>0.8095153340000002</v>
      </c>
      <c r="Y76" s="34">
        <v>0.74943096700000023</v>
      </c>
      <c r="Z76" s="34">
        <v>0.74333469800000029</v>
      </c>
      <c r="AA76" s="35">
        <v>0.66246289299999994</v>
      </c>
      <c r="AB76" s="36"/>
      <c r="AC76" s="45">
        <f ca="1">OFFSET(AB76,0,-1)/OFFSET(AB76,0,-2)-1</f>
        <v>-0.1087959504885111</v>
      </c>
      <c r="AD76" s="45">
        <f ca="1">OFFSET(AB76,0,-1)/OFFSET(AB76,0,-5)-1</f>
        <v>-0.1864940983312483</v>
      </c>
    </row>
    <row r="77" spans="2:35" s="89" customFormat="1" x14ac:dyDescent="0.25">
      <c r="B77" s="78" t="s">
        <v>49</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AA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90">
        <f t="shared" si="18"/>
        <v>0.61487280000000011</v>
      </c>
      <c r="Z77" s="90">
        <f t="shared" si="18"/>
        <v>0.62736069999999999</v>
      </c>
      <c r="AA77" s="35">
        <f t="shared" si="18"/>
        <v>0.61573759999999989</v>
      </c>
      <c r="AB77" s="36"/>
      <c r="AC77" s="45">
        <f ca="1">OFFSET(AB77,0,-1)/OFFSET(AB77,0,-2)-1</f>
        <v>-1.8526981368134909E-2</v>
      </c>
      <c r="AD77" s="45">
        <f ca="1">OFFSET(AB77,0,-1)/OFFSET(AB77,0,-5)-1</f>
        <v>3.9619590623107825E-3</v>
      </c>
    </row>
    <row r="78" spans="2:35"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4"/>
      <c r="AB78" s="95"/>
      <c r="AC78" s="73"/>
      <c r="AD78" s="96"/>
    </row>
    <row r="79" spans="2:35" x14ac:dyDescent="0.25">
      <c r="B79" s="67" t="s">
        <v>50</v>
      </c>
      <c r="D79" s="68"/>
      <c r="E79" s="69"/>
      <c r="F79" s="69"/>
      <c r="G79" s="69"/>
      <c r="H79" s="69"/>
      <c r="I79" s="69"/>
      <c r="J79" s="69"/>
      <c r="K79" s="69"/>
      <c r="L79" s="69"/>
      <c r="M79" s="69"/>
      <c r="N79" s="69"/>
      <c r="O79" s="69"/>
      <c r="P79" s="69"/>
      <c r="Q79" s="97"/>
      <c r="R79" s="97"/>
      <c r="S79" s="97"/>
      <c r="T79" s="97"/>
      <c r="U79" s="97"/>
      <c r="V79" s="97"/>
      <c r="W79" s="97"/>
      <c r="X79" s="97"/>
      <c r="Y79" s="97"/>
      <c r="Z79" s="97"/>
      <c r="AA79" s="97"/>
      <c r="AB79" s="98"/>
      <c r="AC79" s="73"/>
      <c r="AD79" s="73"/>
    </row>
    <row r="80" spans="2:35" x14ac:dyDescent="0.25">
      <c r="B80" s="67" t="s">
        <v>51</v>
      </c>
      <c r="D80" s="68"/>
      <c r="E80" s="69"/>
      <c r="F80" s="69"/>
      <c r="G80" s="69"/>
      <c r="H80" s="69"/>
      <c r="I80" s="69"/>
      <c r="J80" s="69"/>
      <c r="K80" s="69"/>
      <c r="L80" s="99"/>
      <c r="M80" s="99"/>
      <c r="N80" s="99"/>
      <c r="O80" s="99"/>
      <c r="P80" s="99"/>
      <c r="Q80" s="100"/>
      <c r="R80" s="100"/>
      <c r="S80" s="100"/>
      <c r="T80" s="100"/>
      <c r="U80" s="100"/>
      <c r="V80" s="100"/>
      <c r="W80" s="100"/>
      <c r="X80" s="100"/>
      <c r="Y80" s="100"/>
      <c r="Z80" s="100"/>
      <c r="AA80" s="100"/>
      <c r="AB80" s="101"/>
      <c r="AC80" s="73"/>
      <c r="AD80" s="73"/>
    </row>
    <row r="81" spans="1:30" x14ac:dyDescent="0.25">
      <c r="L81" s="68"/>
      <c r="M81" s="68"/>
      <c r="N81" s="68"/>
      <c r="O81" s="68"/>
      <c r="P81" s="68"/>
      <c r="Q81" s="102"/>
      <c r="R81" s="102"/>
      <c r="S81" s="102"/>
      <c r="T81" s="102"/>
      <c r="U81" s="102"/>
      <c r="V81" s="102"/>
      <c r="W81" s="102"/>
      <c r="X81" s="102"/>
      <c r="Y81" s="102"/>
      <c r="Z81" s="102"/>
      <c r="AA81" s="102"/>
      <c r="AB81" s="103"/>
      <c r="AC81" s="73"/>
    </row>
    <row r="82" spans="1:30" ht="17.25" x14ac:dyDescent="0.25">
      <c r="A82" s="22"/>
      <c r="B82" s="104" t="s">
        <v>52</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5"/>
      <c r="AB82" s="106"/>
      <c r="AC82" s="25"/>
      <c r="AD82" s="25"/>
    </row>
    <row r="83" spans="1:30" x14ac:dyDescent="0.25">
      <c r="B83" s="26" t="s">
        <v>6</v>
      </c>
      <c r="C83" s="27"/>
      <c r="D83" s="28" t="str">
        <f>D$10</f>
        <v>Q1 2012</v>
      </c>
      <c r="E83" s="28" t="str">
        <f t="shared" ref="E83:AD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8" t="str">
        <f t="shared" si="19"/>
        <v>Q2 2017</v>
      </c>
      <c r="Z83" s="28" t="str">
        <f t="shared" si="19"/>
        <v>Q3 2017</v>
      </c>
      <c r="AA83" s="29" t="str">
        <f t="shared" si="19"/>
        <v>Q4 2017</v>
      </c>
      <c r="AB83" s="30"/>
      <c r="AC83" s="31" t="str">
        <f>AC$10</f>
        <v>QoQ</v>
      </c>
      <c r="AD83" s="31" t="str">
        <f t="shared" si="19"/>
        <v>YoY</v>
      </c>
    </row>
    <row r="84" spans="1:30" x14ac:dyDescent="0.25">
      <c r="B84" s="78" t="s">
        <v>27</v>
      </c>
      <c r="C84" s="33">
        <v>9.0230689089999996E-2</v>
      </c>
      <c r="D84" s="33">
        <v>0</v>
      </c>
      <c r="E84" s="33">
        <v>1.9055799999999998E-3</v>
      </c>
      <c r="F84" s="33">
        <v>0</v>
      </c>
      <c r="G84" s="33">
        <v>0</v>
      </c>
      <c r="H84" s="33">
        <v>0</v>
      </c>
      <c r="I84" s="33">
        <v>1.09443E-3</v>
      </c>
      <c r="J84" s="33">
        <v>3.4457250000000002E-2</v>
      </c>
      <c r="K84" s="33">
        <v>8.4273520000000005E-2</v>
      </c>
      <c r="L84" s="33">
        <v>8.6162009999999997E-2</v>
      </c>
      <c r="M84" s="33">
        <v>8.3837680000000012E-2</v>
      </c>
      <c r="N84" s="33">
        <v>6.5075540000000001E-2</v>
      </c>
      <c r="O84" s="33">
        <v>6.5287010000000006E-2</v>
      </c>
      <c r="P84" s="33">
        <v>5.2396123999999995E-2</v>
      </c>
      <c r="Q84" s="34">
        <v>7.2013704000000012E-2</v>
      </c>
      <c r="R84" s="34">
        <v>4.4265728000000004E-2</v>
      </c>
      <c r="S84" s="34">
        <v>0.11749599999999999</v>
      </c>
      <c r="T84" s="34">
        <v>0.10899093400000032</v>
      </c>
      <c r="U84" s="34">
        <v>0.16899620599999993</v>
      </c>
      <c r="V84" s="34">
        <v>0.19277745100000016</v>
      </c>
      <c r="W84" s="34">
        <v>0.14107427299999997</v>
      </c>
      <c r="X84" s="34">
        <v>5.987838600000002E-2</v>
      </c>
      <c r="Y84" s="34">
        <v>0.22563034600000015</v>
      </c>
      <c r="Z84" s="34">
        <v>0.14801977000000022</v>
      </c>
      <c r="AA84" s="35">
        <v>0.25219040800000081</v>
      </c>
      <c r="AB84" s="36"/>
      <c r="AC84" s="45">
        <f t="shared" ref="AC84:AC93" ca="1" si="20">OFFSET(AB84,0,-1)/OFFSET(AB84,0,-2)-1</f>
        <v>0.7037616529197448</v>
      </c>
      <c r="AD84" s="45">
        <f t="shared" ref="AD84:AD93" ca="1" si="21">OFFSET(AB84,0,-1)/OFFSET(AB84,0,-5)-1</f>
        <v>0.78764279720938823</v>
      </c>
    </row>
    <row r="85" spans="1:30" x14ac:dyDescent="0.25">
      <c r="B85" s="78" t="s">
        <v>53</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v>0.457742174</v>
      </c>
      <c r="M85" s="33">
        <v>0.53908286599999999</v>
      </c>
      <c r="N85" s="33">
        <v>0.4352583340000003</v>
      </c>
      <c r="O85" s="33">
        <v>0.45824810000000005</v>
      </c>
      <c r="P85" s="33">
        <v>0.40682091500000001</v>
      </c>
      <c r="Q85" s="34">
        <v>0.50589343600000003</v>
      </c>
      <c r="R85" s="34">
        <v>0.48572055399999997</v>
      </c>
      <c r="S85" s="34">
        <v>0.29164340799999999</v>
      </c>
      <c r="T85" s="34">
        <v>0.41287256400000005</v>
      </c>
      <c r="U85" s="34">
        <v>0.34558653199999995</v>
      </c>
      <c r="V85" s="34">
        <v>0.55506040699999992</v>
      </c>
      <c r="W85" s="34">
        <v>0.4116805740000003</v>
      </c>
      <c r="X85" s="34">
        <v>0.29677770600000036</v>
      </c>
      <c r="Y85" s="34">
        <v>0.53627187500000018</v>
      </c>
      <c r="Z85" s="34">
        <v>0.43409276400000024</v>
      </c>
      <c r="AA85" s="35">
        <v>0.41928521700000021</v>
      </c>
      <c r="AB85" s="36"/>
      <c r="AC85" s="45">
        <f t="shared" ca="1" si="20"/>
        <v>-3.4111480835465002E-2</v>
      </c>
      <c r="AD85" s="45">
        <f t="shared" ca="1" si="21"/>
        <v>1.8472192958028488E-2</v>
      </c>
    </row>
    <row r="86" spans="1:30" x14ac:dyDescent="0.25">
      <c r="B86" s="78" t="s">
        <v>54</v>
      </c>
      <c r="C86" s="33"/>
      <c r="D86" s="33">
        <v>0</v>
      </c>
      <c r="E86" s="33">
        <v>0</v>
      </c>
      <c r="F86" s="33">
        <v>0</v>
      </c>
      <c r="G86" s="33">
        <v>0</v>
      </c>
      <c r="H86" s="33">
        <v>0</v>
      </c>
      <c r="I86" s="33">
        <v>0</v>
      </c>
      <c r="J86" s="33">
        <v>0</v>
      </c>
      <c r="K86" s="33">
        <v>0</v>
      </c>
      <c r="L86" s="33">
        <v>0</v>
      </c>
      <c r="M86" s="33">
        <v>3.3832799999999994E-4</v>
      </c>
      <c r="N86" s="33">
        <v>5.7688000000000001E-5</v>
      </c>
      <c r="O86" s="33">
        <v>1.8447140000000001E-3</v>
      </c>
      <c r="P86" s="33">
        <v>9.9667399999999991E-4</v>
      </c>
      <c r="Q86" s="34">
        <v>2.1664449999999999E-3</v>
      </c>
      <c r="R86" s="34">
        <v>5.1199790000000002E-3</v>
      </c>
      <c r="S86" s="34">
        <v>4.2399750000000009E-3</v>
      </c>
      <c r="T86" s="34">
        <v>1.501912E-2</v>
      </c>
      <c r="U86" s="34">
        <v>9.7715499999999934E-3</v>
      </c>
      <c r="V86" s="34">
        <v>7.0028909999999972E-3</v>
      </c>
      <c r="W86" s="34">
        <v>2.928636000000001E-3</v>
      </c>
      <c r="X86" s="34">
        <v>3.1342529999999992E-3</v>
      </c>
      <c r="Y86" s="34">
        <v>8.9526710000000058E-3</v>
      </c>
      <c r="Z86" s="34">
        <v>1.0512577999999998E-2</v>
      </c>
      <c r="AA86" s="35">
        <v>1.4939003999999999E-2</v>
      </c>
      <c r="AB86" s="36"/>
      <c r="AC86" s="45">
        <f t="shared" ca="1" si="20"/>
        <v>0.42105999118389437</v>
      </c>
      <c r="AD86" s="45">
        <f t="shared" ca="1" si="21"/>
        <v>4.1010108460047592</v>
      </c>
    </row>
    <row r="87" spans="1:30" x14ac:dyDescent="0.25">
      <c r="B87" s="78" t="s">
        <v>55</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v>3.2421599999999995E-2</v>
      </c>
      <c r="M87" s="33">
        <v>2.8506460000000004E-2</v>
      </c>
      <c r="N87" s="33">
        <v>2.3658290000000009E-2</v>
      </c>
      <c r="O87" s="33">
        <v>2.7337080999999982E-2</v>
      </c>
      <c r="P87" s="33">
        <v>3.3350819999999996E-2</v>
      </c>
      <c r="Q87" s="34">
        <v>3.0941840000000005E-2</v>
      </c>
      <c r="R87" s="34">
        <v>2.9810769999999997E-2</v>
      </c>
      <c r="S87" s="34">
        <v>2.0940769999999994E-2</v>
      </c>
      <c r="T87" s="34">
        <v>2.7805837000000031E-2</v>
      </c>
      <c r="U87" s="34">
        <v>4.5774532000000021E-2</v>
      </c>
      <c r="V87" s="34">
        <v>4.4586803000000091E-2</v>
      </c>
      <c r="W87" s="34">
        <v>5.7762078000000029E-2</v>
      </c>
      <c r="X87" s="34">
        <v>5.4770583000000095E-2</v>
      </c>
      <c r="Y87" s="34">
        <v>9.2683935000000078E-2</v>
      </c>
      <c r="Z87" s="34">
        <v>6.9033300295000086E-2</v>
      </c>
      <c r="AA87" s="35">
        <v>6.5682375000000126E-2</v>
      </c>
      <c r="AB87" s="36"/>
      <c r="AC87" s="45">
        <f t="shared" ca="1" si="20"/>
        <v>-4.8540708334679716E-2</v>
      </c>
      <c r="AD87" s="45">
        <f t="shared" ca="1" si="21"/>
        <v>0.13711932247313019</v>
      </c>
    </row>
    <row r="88" spans="1:30" x14ac:dyDescent="0.25">
      <c r="B88" s="78" t="s">
        <v>38</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v>7.7360159999999928E-2</v>
      </c>
      <c r="M88" s="33">
        <v>8.6954539999999927E-2</v>
      </c>
      <c r="N88" s="33">
        <v>8.4210269999999893E-2</v>
      </c>
      <c r="O88" s="33">
        <v>8.2739000000000007E-2</v>
      </c>
      <c r="P88" s="33">
        <v>7.4784699999999898E-2</v>
      </c>
      <c r="Q88" s="34">
        <v>6.3873399999999927E-2</v>
      </c>
      <c r="R88" s="34">
        <v>7.2926749999999929E-2</v>
      </c>
      <c r="S88" s="34">
        <v>5.9754629999999934E-2</v>
      </c>
      <c r="T88" s="34">
        <v>6.0180179999999937E-2</v>
      </c>
      <c r="U88" s="34">
        <v>6.5326169999999947E-2</v>
      </c>
      <c r="V88" s="34">
        <v>6.9298549999999903E-2</v>
      </c>
      <c r="W88" s="34">
        <v>6.4702889999999944E-2</v>
      </c>
      <c r="X88" s="34">
        <v>5.8511119999999951E-2</v>
      </c>
      <c r="Y88" s="34">
        <v>7.1657819999999928E-2</v>
      </c>
      <c r="Z88" s="34">
        <v>7.492687999999989E-2</v>
      </c>
      <c r="AA88" s="35">
        <v>6.5483359999999921E-2</v>
      </c>
      <c r="AB88" s="36"/>
      <c r="AC88" s="45">
        <f t="shared" ca="1" si="20"/>
        <v>-0.12603647716280164</v>
      </c>
      <c r="AD88" s="45">
        <f t="shared" ca="1" si="21"/>
        <v>1.2062366920549961E-2</v>
      </c>
    </row>
    <row r="89" spans="1:30" x14ac:dyDescent="0.25">
      <c r="B89" s="82" t="s">
        <v>39</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AA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1">
        <f t="shared" si="22"/>
        <v>0.93519664700000038</v>
      </c>
      <c r="Z89" s="51">
        <f t="shared" si="22"/>
        <v>0.73658529229500047</v>
      </c>
      <c r="AA89" s="52">
        <f t="shared" si="22"/>
        <v>0.81758036400000111</v>
      </c>
      <c r="AB89" s="53"/>
      <c r="AC89" s="54">
        <f t="shared" ca="1" si="20"/>
        <v>0.10996020766670744</v>
      </c>
      <c r="AD89" s="54">
        <f t="shared" ca="1" si="21"/>
        <v>0.20560677060368415</v>
      </c>
    </row>
    <row r="90" spans="1:30" s="55" customFormat="1" x14ac:dyDescent="0.25">
      <c r="B90" s="82" t="s">
        <v>56</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v>0.61976827199999995</v>
      </c>
      <c r="M90" s="50">
        <v>1.1794342660000001</v>
      </c>
      <c r="N90" s="50">
        <v>1.489735408</v>
      </c>
      <c r="O90" s="50">
        <v>1.136587</v>
      </c>
      <c r="P90" s="50">
        <v>0.69022325999999989</v>
      </c>
      <c r="Q90" s="51">
        <v>1.1463185299999998</v>
      </c>
      <c r="R90" s="51">
        <v>1.3382097289999997</v>
      </c>
      <c r="S90" s="51">
        <v>1.0430854540000001</v>
      </c>
      <c r="T90" s="51">
        <v>0.61455520499999994</v>
      </c>
      <c r="U90" s="51">
        <v>1.3941360530000002</v>
      </c>
      <c r="V90" s="51">
        <v>1.3362415570000001</v>
      </c>
      <c r="W90" s="51">
        <v>1.265288932</v>
      </c>
      <c r="X90" s="51">
        <v>0.66605941199999985</v>
      </c>
      <c r="Y90" s="51">
        <v>1.3418438760000002</v>
      </c>
      <c r="Z90" s="51">
        <v>1.4511639860000001</v>
      </c>
      <c r="AA90" s="52">
        <v>1.4235032968520003</v>
      </c>
      <c r="AB90" s="53"/>
      <c r="AC90" s="54">
        <f t="shared" ca="1" si="20"/>
        <v>-1.9061036116423957E-2</v>
      </c>
      <c r="AD90" s="54">
        <f t="shared" ca="1" si="21"/>
        <v>0.12504208394672034</v>
      </c>
    </row>
    <row r="91" spans="1:30" x14ac:dyDescent="0.25">
      <c r="B91" s="78" t="s">
        <v>57</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v>0.25916222</v>
      </c>
      <c r="M91" s="33">
        <v>0.48004657000000006</v>
      </c>
      <c r="N91" s="33">
        <v>0.71488669000000005</v>
      </c>
      <c r="O91" s="33">
        <v>0.34412900000000002</v>
      </c>
      <c r="P91" s="33">
        <v>0.22768289</v>
      </c>
      <c r="Q91" s="34">
        <v>0.46078155999999998</v>
      </c>
      <c r="R91" s="34">
        <v>0.42689920999999992</v>
      </c>
      <c r="S91" s="34">
        <v>0.34043339000000011</v>
      </c>
      <c r="T91" s="34">
        <v>0.17848067000000001</v>
      </c>
      <c r="U91" s="34">
        <v>0.46504832999999995</v>
      </c>
      <c r="V91" s="34">
        <v>0.47009682999999997</v>
      </c>
      <c r="W91" s="34">
        <v>0.37068009000000002</v>
      </c>
      <c r="X91" s="34">
        <v>0.24169027999999998</v>
      </c>
      <c r="Y91" s="34">
        <v>0.45433335999999996</v>
      </c>
      <c r="Z91" s="34">
        <v>0.55831569999999997</v>
      </c>
      <c r="AA91" s="35">
        <v>0.44180907000000003</v>
      </c>
      <c r="AB91" s="36"/>
      <c r="AC91" s="45">
        <f t="shared" ca="1" si="20"/>
        <v>-0.20867518144304364</v>
      </c>
      <c r="AD91" s="45">
        <f t="shared" ca="1" si="21"/>
        <v>0.19188778118619743</v>
      </c>
    </row>
    <row r="92" spans="1:30" x14ac:dyDescent="0.25">
      <c r="B92" s="78" t="s">
        <v>58</v>
      </c>
      <c r="C92" s="33"/>
      <c r="D92" s="33">
        <v>0</v>
      </c>
      <c r="E92" s="33">
        <v>0</v>
      </c>
      <c r="F92" s="33">
        <v>0</v>
      </c>
      <c r="G92" s="33">
        <v>0</v>
      </c>
      <c r="H92" s="33">
        <v>2.3444799999999999E-3</v>
      </c>
      <c r="I92" s="33">
        <v>4.4882040000000005E-2</v>
      </c>
      <c r="J92" s="33">
        <v>5.8045840000000001E-2</v>
      </c>
      <c r="K92" s="33">
        <v>0.34399999999999997</v>
      </c>
      <c r="L92" s="33">
        <v>0.12438716999999999</v>
      </c>
      <c r="M92" s="33">
        <v>0.29353799000000003</v>
      </c>
      <c r="N92" s="33">
        <v>0.32175337999999998</v>
      </c>
      <c r="O92" s="33">
        <v>0.29334199999999999</v>
      </c>
      <c r="P92" s="33">
        <v>0.21222215999999999</v>
      </c>
      <c r="Q92" s="34">
        <v>0.25014170000000002</v>
      </c>
      <c r="R92" s="34">
        <v>0.37867985999999992</v>
      </c>
      <c r="S92" s="34">
        <v>0.29014011999999995</v>
      </c>
      <c r="T92" s="34">
        <v>0.21360768999999999</v>
      </c>
      <c r="U92" s="34">
        <v>0.39588106000000006</v>
      </c>
      <c r="V92" s="34">
        <v>0.38635865999999996</v>
      </c>
      <c r="W92" s="34">
        <v>0.37716657000000003</v>
      </c>
      <c r="X92" s="34">
        <v>0.20446855</v>
      </c>
      <c r="Y92" s="34">
        <v>0.39539724999999998</v>
      </c>
      <c r="Z92" s="34">
        <v>0.39735132999999995</v>
      </c>
      <c r="AA92" s="35">
        <v>0.41218420000000006</v>
      </c>
      <c r="AB92" s="36"/>
      <c r="AC92" s="45">
        <f t="shared" ca="1" si="20"/>
        <v>3.7329357875812708E-2</v>
      </c>
      <c r="AD92" s="45">
        <f t="shared" ca="1" si="21"/>
        <v>9.2843938952489991E-2</v>
      </c>
    </row>
    <row r="93" spans="1:30" x14ac:dyDescent="0.25">
      <c r="B93" s="78" t="s">
        <v>59</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v>0.22391993999999998</v>
      </c>
      <c r="M93" s="33">
        <v>0.38885502000000005</v>
      </c>
      <c r="N93" s="33">
        <v>0.4309579</v>
      </c>
      <c r="O93" s="33">
        <v>0.44800999999999996</v>
      </c>
      <c r="P93" s="33">
        <v>0.23024131999999997</v>
      </c>
      <c r="Q93" s="34">
        <v>0.41171105000000002</v>
      </c>
      <c r="R93" s="34">
        <v>0.49130061000000003</v>
      </c>
      <c r="S93" s="34">
        <v>0.38552534999999999</v>
      </c>
      <c r="T93" s="34">
        <v>0.20885380000000001</v>
      </c>
      <c r="U93" s="34">
        <v>0.48754009999999998</v>
      </c>
      <c r="V93" s="34">
        <v>0.46255701999999999</v>
      </c>
      <c r="W93" s="34">
        <v>0.50028768999999995</v>
      </c>
      <c r="X93" s="34">
        <v>0.20253357</v>
      </c>
      <c r="Y93" s="34">
        <v>0.47578444000000003</v>
      </c>
      <c r="Z93" s="34">
        <v>0.48211999</v>
      </c>
      <c r="AA93" s="35">
        <v>0.54642515999999997</v>
      </c>
      <c r="AB93" s="36"/>
      <c r="AC93" s="45">
        <f t="shared" ca="1" si="20"/>
        <v>0.13338001189288984</v>
      </c>
      <c r="AD93" s="45">
        <f t="shared" ca="1" si="21"/>
        <v>9.222187737619536E-2</v>
      </c>
    </row>
    <row r="94" spans="1:30"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109"/>
      <c r="AB94" s="36"/>
      <c r="AC94" s="110"/>
      <c r="AD94" s="110"/>
    </row>
    <row r="95" spans="1:30" x14ac:dyDescent="0.25">
      <c r="B95" s="67" t="s">
        <v>60</v>
      </c>
      <c r="D95" s="68"/>
      <c r="E95" s="69"/>
      <c r="F95" s="69"/>
      <c r="G95" s="69"/>
      <c r="H95" s="69"/>
      <c r="I95" s="69"/>
      <c r="J95" s="69"/>
      <c r="K95" s="99"/>
      <c r="L95" s="99"/>
      <c r="M95" s="99"/>
      <c r="N95" s="99"/>
      <c r="O95" s="99"/>
      <c r="P95" s="99"/>
      <c r="Q95" s="100"/>
      <c r="R95" s="100"/>
      <c r="S95" s="100"/>
      <c r="T95" s="100"/>
      <c r="U95" s="100"/>
      <c r="V95" s="100"/>
      <c r="W95" s="100"/>
      <c r="X95" s="100"/>
      <c r="Y95" s="100"/>
      <c r="Z95" s="100"/>
      <c r="AA95" s="100"/>
      <c r="AB95" s="101"/>
      <c r="AC95" s="73"/>
      <c r="AD95" s="73"/>
    </row>
    <row r="96" spans="1:30"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4"/>
      <c r="AB96" s="95"/>
      <c r="AC96" s="96"/>
      <c r="AD96" s="96"/>
    </row>
    <row r="97" spans="1:30" x14ac:dyDescent="0.25">
      <c r="A97" s="22"/>
      <c r="B97" s="8" t="s">
        <v>61</v>
      </c>
      <c r="AA97" s="4"/>
    </row>
    <row r="98" spans="1:30" x14ac:dyDescent="0.25">
      <c r="B98" s="26" t="s">
        <v>6</v>
      </c>
      <c r="C98" s="27"/>
      <c r="D98" s="28" t="str">
        <f>D$10</f>
        <v>Q1 2012</v>
      </c>
      <c r="E98" s="28" t="str">
        <f t="shared" ref="E98:AD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8" t="str">
        <f t="shared" si="23"/>
        <v>Q2 2017</v>
      </c>
      <c r="Z98" s="28" t="str">
        <f t="shared" si="23"/>
        <v>Q3 2017</v>
      </c>
      <c r="AA98" s="29" t="str">
        <f t="shared" si="23"/>
        <v>Q4 2017</v>
      </c>
      <c r="AB98" s="30"/>
      <c r="AC98" s="31" t="str">
        <f>AC$10</f>
        <v>QoQ</v>
      </c>
      <c r="AD98" s="31" t="str">
        <f t="shared" si="23"/>
        <v>YoY</v>
      </c>
    </row>
    <row r="99" spans="1:30" s="2" customFormat="1" x14ac:dyDescent="0.25">
      <c r="B99" s="78" t="s">
        <v>62</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v>3.47389613</v>
      </c>
      <c r="M99" s="34">
        <v>3.6459297500000001</v>
      </c>
      <c r="N99" s="34">
        <v>3.6436108000000003</v>
      </c>
      <c r="O99" s="34">
        <v>3.9427343970000002</v>
      </c>
      <c r="P99" s="34">
        <v>3.4965757380199998</v>
      </c>
      <c r="Q99" s="34">
        <v>3.9152389300000001</v>
      </c>
      <c r="R99" s="34">
        <v>3.8788250909999999</v>
      </c>
      <c r="S99" s="34">
        <v>3.9468622799999999</v>
      </c>
      <c r="T99" s="34">
        <v>3.8294361099999996</v>
      </c>
      <c r="U99" s="34">
        <v>3.6354266529999997</v>
      </c>
      <c r="V99" s="34">
        <v>4.2249306840000012</v>
      </c>
      <c r="W99" s="34">
        <v>3.7091967400000003</v>
      </c>
      <c r="X99" s="34">
        <v>2.62957888</v>
      </c>
      <c r="Y99" s="34">
        <v>2.4339737500000003</v>
      </c>
      <c r="Z99" s="34">
        <v>2.3334718000000003</v>
      </c>
      <c r="AA99" s="35">
        <v>2.25853408</v>
      </c>
      <c r="AB99" s="36"/>
      <c r="AC99" s="45">
        <f ca="1">OFFSET(AB99,0,-1)/OFFSET(AB99,0,-2)-1</f>
        <v>-3.2114259962344627E-2</v>
      </c>
      <c r="AD99" s="45">
        <f ca="1">OFFSET(AB99,0,-1)/OFFSET(AB99,0,-5)-1</f>
        <v>-0.39109887171959501</v>
      </c>
    </row>
    <row r="100" spans="1:30" s="2" customFormat="1" x14ac:dyDescent="0.25">
      <c r="B100" s="78" t="s">
        <v>63</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v>2.7932613000000002</v>
      </c>
      <c r="M100" s="34">
        <v>2.5758159000000003</v>
      </c>
      <c r="N100" s="34">
        <v>2.9774764999999999</v>
      </c>
      <c r="O100" s="34">
        <v>2.9713483599999999</v>
      </c>
      <c r="P100" s="34">
        <v>2.7243556</v>
      </c>
      <c r="Q100" s="34">
        <v>2.7592699499999997</v>
      </c>
      <c r="R100" s="34">
        <v>2.9530407100000002</v>
      </c>
      <c r="S100" s="34">
        <v>2.9052334899999996</v>
      </c>
      <c r="T100" s="34">
        <v>2.93449728</v>
      </c>
      <c r="U100" s="34">
        <v>2.67897053</v>
      </c>
      <c r="V100" s="34">
        <v>3.0347685000000002</v>
      </c>
      <c r="W100" s="34">
        <v>2.8076995500000002</v>
      </c>
      <c r="X100" s="34">
        <v>2.62034653</v>
      </c>
      <c r="Y100" s="34">
        <v>2.4339677499999999</v>
      </c>
      <c r="Z100" s="34">
        <v>2.3334718000000003</v>
      </c>
      <c r="AA100" s="35">
        <v>2.25853408</v>
      </c>
      <c r="AB100" s="36"/>
      <c r="AC100" s="45">
        <f ca="1">OFFSET(AB100,0,-1)/OFFSET(AB100,0,-2)-1</f>
        <v>-3.2114259962344627E-2</v>
      </c>
      <c r="AD100" s="45">
        <f ca="1">OFFSET(AB100,0,-1)/OFFSET(AB100,0,-5)-1</f>
        <v>-0.19559267657395896</v>
      </c>
    </row>
    <row r="101" spans="1:30" s="2" customFormat="1" x14ac:dyDescent="0.25">
      <c r="B101" s="78" t="s">
        <v>115</v>
      </c>
      <c r="C101" s="79"/>
      <c r="D101" s="34"/>
      <c r="E101" s="34"/>
      <c r="F101" s="34"/>
      <c r="G101" s="34"/>
      <c r="H101" s="34"/>
      <c r="I101" s="34"/>
      <c r="J101" s="34"/>
      <c r="K101" s="34"/>
      <c r="L101" s="34"/>
      <c r="M101" s="34"/>
      <c r="N101" s="34"/>
      <c r="O101" s="34"/>
      <c r="P101" s="34"/>
      <c r="Q101" s="34"/>
      <c r="R101" s="34"/>
      <c r="S101" s="34"/>
      <c r="T101" s="34"/>
      <c r="U101" s="34"/>
      <c r="V101" s="34"/>
      <c r="W101" s="34">
        <v>0.23552065000000003</v>
      </c>
      <c r="X101" s="34">
        <v>1.13425032</v>
      </c>
      <c r="Y101" s="34">
        <v>1.5813121400000001</v>
      </c>
      <c r="Z101" s="34">
        <v>1.6754364399999999</v>
      </c>
      <c r="AA101" s="35">
        <v>1.604590827</v>
      </c>
      <c r="AB101" s="36"/>
      <c r="AC101" s="45"/>
      <c r="AD101" s="45"/>
    </row>
    <row r="102" spans="1:30" s="2" customFormat="1" x14ac:dyDescent="0.25">
      <c r="B102" s="78" t="s">
        <v>63</v>
      </c>
      <c r="C102" s="79"/>
      <c r="D102" s="34"/>
      <c r="E102" s="34"/>
      <c r="F102" s="34"/>
      <c r="G102" s="34"/>
      <c r="H102" s="34"/>
      <c r="I102" s="34"/>
      <c r="J102" s="34"/>
      <c r="K102" s="34"/>
      <c r="L102" s="34"/>
      <c r="M102" s="34"/>
      <c r="N102" s="34"/>
      <c r="O102" s="34"/>
      <c r="P102" s="34"/>
      <c r="Q102" s="34"/>
      <c r="R102" s="34"/>
      <c r="S102" s="34"/>
      <c r="T102" s="34"/>
      <c r="U102" s="34"/>
      <c r="V102" s="34"/>
      <c r="W102" s="34">
        <v>0.23552065000000003</v>
      </c>
      <c r="X102" s="34">
        <v>1.13425032</v>
      </c>
      <c r="Y102" s="34">
        <v>1.5813121400000001</v>
      </c>
      <c r="Z102" s="34">
        <v>1.6754364399999999</v>
      </c>
      <c r="AA102" s="35">
        <v>1.604590827</v>
      </c>
      <c r="AB102" s="36"/>
      <c r="AC102" s="45"/>
      <c r="AD102" s="45"/>
    </row>
    <row r="103" spans="1:30" s="2" customFormat="1" x14ac:dyDescent="0.25">
      <c r="B103" s="78" t="s">
        <v>64</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v>0.39726484999999989</v>
      </c>
      <c r="M103" s="34">
        <v>0.3576008</v>
      </c>
      <c r="N103" s="34">
        <v>0.32633999999999996</v>
      </c>
      <c r="O103" s="34">
        <v>0.42201830000000001</v>
      </c>
      <c r="P103" s="34">
        <v>0.3614231</v>
      </c>
      <c r="Q103" s="34">
        <v>0.40450604000000001</v>
      </c>
      <c r="R103" s="34">
        <v>0.47327396499999996</v>
      </c>
      <c r="S103" s="34">
        <v>0.53776384499999996</v>
      </c>
      <c r="T103" s="34">
        <v>0.47321040000000003</v>
      </c>
      <c r="U103" s="34">
        <v>0.35335320000000003</v>
      </c>
      <c r="V103" s="34">
        <v>0.41123314999999999</v>
      </c>
      <c r="W103" s="34">
        <v>0.40040796000000001</v>
      </c>
      <c r="X103" s="34">
        <v>0.36358853999999996</v>
      </c>
      <c r="Y103" s="34">
        <v>0.37676945000000001</v>
      </c>
      <c r="Z103" s="34">
        <v>0.37803304999999998</v>
      </c>
      <c r="AA103" s="35">
        <v>0.36737945</v>
      </c>
      <c r="AB103" s="36"/>
      <c r="AC103" s="45">
        <f ca="1">OFFSET(AB103,0,-1)/OFFSET(AB103,0,-2)-1</f>
        <v>-2.8181662952485254E-2</v>
      </c>
      <c r="AD103" s="45">
        <f ca="1">OFFSET(AB103,0,-1)/OFFSET(AB103,0,-5)-1</f>
        <v>-8.2487146359427999E-2</v>
      </c>
    </row>
    <row r="104" spans="1:30" s="2" customFormat="1" x14ac:dyDescent="0.25">
      <c r="B104" s="78" t="s">
        <v>63</v>
      </c>
      <c r="C104" s="79"/>
      <c r="D104" s="34">
        <v>0.15021879999999999</v>
      </c>
      <c r="E104" s="34">
        <v>0.1503854</v>
      </c>
      <c r="F104" s="34">
        <v>0.154</v>
      </c>
      <c r="G104" s="34">
        <v>0.14991370000000001</v>
      </c>
      <c r="H104" s="34">
        <v>0.15000041000000003</v>
      </c>
      <c r="I104" s="34">
        <v>0.15003085000000002</v>
      </c>
      <c r="J104" s="34">
        <v>0.1499144</v>
      </c>
      <c r="K104" s="34">
        <v>0.14995034000000002</v>
      </c>
      <c r="L104" s="34">
        <v>0.14720204999999997</v>
      </c>
      <c r="M104" s="34">
        <v>0.13262190000000001</v>
      </c>
      <c r="N104" s="34">
        <v>0.17360914999999999</v>
      </c>
      <c r="O104" s="34">
        <v>0.17103719999999997</v>
      </c>
      <c r="P104" s="34">
        <v>0.15504454999999998</v>
      </c>
      <c r="Q104" s="34">
        <v>0.25451569999999996</v>
      </c>
      <c r="R104" s="34">
        <v>0.31868350000000001</v>
      </c>
      <c r="S104" s="34">
        <v>0.30965324499999997</v>
      </c>
      <c r="T104" s="34">
        <v>0.32317385000000004</v>
      </c>
      <c r="U104" s="34">
        <v>0.33083060000000003</v>
      </c>
      <c r="V104" s="34">
        <v>0.37080589999999997</v>
      </c>
      <c r="W104" s="34">
        <v>0.36457761</v>
      </c>
      <c r="X104" s="34">
        <v>0.36358853999999996</v>
      </c>
      <c r="Y104" s="34">
        <v>0.37676945000000001</v>
      </c>
      <c r="Z104" s="34">
        <v>0.37803304999999998</v>
      </c>
      <c r="AA104" s="35">
        <v>0.36737945</v>
      </c>
      <c r="AB104" s="36"/>
      <c r="AC104" s="45">
        <f ca="1">OFFSET(AB104,0,-1)/OFFSET(AB104,0,-2)-1</f>
        <v>-2.8181662952485254E-2</v>
      </c>
      <c r="AD104" s="45">
        <f ca="1">OFFSET(AB104,0,-1)/OFFSET(AB104,0,-5)-1</f>
        <v>7.6851675010980447E-3</v>
      </c>
    </row>
    <row r="105" spans="1:30" x14ac:dyDescent="0.25">
      <c r="A105"/>
      <c r="B105" s="82" t="s">
        <v>124</v>
      </c>
      <c r="C105" s="50"/>
      <c r="D105" s="50">
        <f>D99+D101+D103</f>
        <v>3.4821057040000003</v>
      </c>
      <c r="E105" s="50">
        <f t="shared" ref="E105:AA105" si="24">E99+E101+E103</f>
        <v>3.9098626789999997</v>
      </c>
      <c r="F105" s="50">
        <f t="shared" si="24"/>
        <v>3.7770000000000001</v>
      </c>
      <c r="G105" s="50">
        <f t="shared" si="24"/>
        <v>4.6657698600000002</v>
      </c>
      <c r="H105" s="50">
        <f t="shared" si="24"/>
        <v>3.7469471359999997</v>
      </c>
      <c r="I105" s="50">
        <f t="shared" si="24"/>
        <v>3.863236675</v>
      </c>
      <c r="J105" s="50">
        <f t="shared" si="24"/>
        <v>3.8603455400000004</v>
      </c>
      <c r="K105" s="50">
        <f t="shared" si="24"/>
        <v>3.9637994499999998</v>
      </c>
      <c r="L105" s="50">
        <f t="shared" si="24"/>
        <v>3.87116098</v>
      </c>
      <c r="M105" s="50">
        <f t="shared" si="24"/>
        <v>4.0035305499999998</v>
      </c>
      <c r="N105" s="50">
        <f t="shared" si="24"/>
        <v>3.9699508000000003</v>
      </c>
      <c r="O105" s="50">
        <f t="shared" si="24"/>
        <v>4.3647526970000001</v>
      </c>
      <c r="P105" s="50">
        <f t="shared" si="24"/>
        <v>3.8579988380199999</v>
      </c>
      <c r="Q105" s="51">
        <f t="shared" si="24"/>
        <v>4.3197449700000004</v>
      </c>
      <c r="R105" s="51">
        <f t="shared" si="24"/>
        <v>4.3520990560000001</v>
      </c>
      <c r="S105" s="51">
        <f t="shared" si="24"/>
        <v>4.4846261250000001</v>
      </c>
      <c r="T105" s="51">
        <f t="shared" si="24"/>
        <v>4.3026465099999998</v>
      </c>
      <c r="U105" s="51">
        <f t="shared" si="24"/>
        <v>3.9887798529999996</v>
      </c>
      <c r="V105" s="51">
        <f t="shared" si="24"/>
        <v>4.6361638340000013</v>
      </c>
      <c r="W105" s="51">
        <f t="shared" si="24"/>
        <v>4.3451253500000009</v>
      </c>
      <c r="X105" s="51">
        <f t="shared" si="24"/>
        <v>4.1274177400000003</v>
      </c>
      <c r="Y105" s="51">
        <f t="shared" si="24"/>
        <v>4.3920553400000006</v>
      </c>
      <c r="Z105" s="51">
        <f t="shared" si="24"/>
        <v>4.3869412900000002</v>
      </c>
      <c r="AA105" s="52">
        <f t="shared" si="24"/>
        <v>4.230504357</v>
      </c>
      <c r="AB105" s="53"/>
      <c r="AC105" s="54">
        <f t="shared" ref="AC105" ca="1" si="25">OFFSET(AB105,0,-1)/OFFSET(AB105,0,-2)-1</f>
        <v>-3.5659682375188573E-2</v>
      </c>
      <c r="AD105" s="54">
        <f t="shared" ref="AD105" ca="1" si="26">OFFSET(AB105,0,-1)/OFFSET(AB105,0,-5)-1</f>
        <v>-2.6379214353390523E-2</v>
      </c>
    </row>
    <row r="106" spans="1:30"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2"/>
      <c r="AB106" s="113"/>
      <c r="AC106" s="73"/>
      <c r="AD106" s="73"/>
    </row>
    <row r="107" spans="1:30"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109"/>
      <c r="AB107" s="36"/>
      <c r="AC107" s="110"/>
      <c r="AD107" s="110"/>
    </row>
    <row r="108" spans="1:30" ht="17.25" x14ac:dyDescent="0.25">
      <c r="B108" s="114" t="s">
        <v>65</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76"/>
      <c r="AB108" s="24"/>
      <c r="AC108" s="25"/>
      <c r="AD108" s="25"/>
    </row>
    <row r="109" spans="1:30" x14ac:dyDescent="0.25">
      <c r="B109" s="26" t="s">
        <v>6</v>
      </c>
      <c r="C109" s="27"/>
      <c r="D109" s="28" t="str">
        <f>D$10</f>
        <v>Q1 2012</v>
      </c>
      <c r="E109" s="28" t="str">
        <f t="shared" ref="E109:AD109" si="27">E$10</f>
        <v>Q2 2012</v>
      </c>
      <c r="F109" s="28" t="str">
        <f t="shared" si="27"/>
        <v>Q3 2012</v>
      </c>
      <c r="G109" s="28" t="str">
        <f t="shared" si="27"/>
        <v>Q4 2012</v>
      </c>
      <c r="H109" s="28" t="str">
        <f t="shared" si="27"/>
        <v>Q1 2013</v>
      </c>
      <c r="I109" s="28" t="str">
        <f t="shared" si="27"/>
        <v>Q2 2013</v>
      </c>
      <c r="J109" s="28" t="str">
        <f t="shared" si="27"/>
        <v>Q3 2013</v>
      </c>
      <c r="K109" s="28" t="str">
        <f t="shared" si="27"/>
        <v>Q4 2013</v>
      </c>
      <c r="L109" s="28" t="str">
        <f t="shared" si="27"/>
        <v>Q1 2014</v>
      </c>
      <c r="M109" s="28" t="str">
        <f t="shared" si="27"/>
        <v>Q2 2014</v>
      </c>
      <c r="N109" s="28" t="str">
        <f t="shared" si="27"/>
        <v>Q3 2014</v>
      </c>
      <c r="O109" s="28" t="str">
        <f t="shared" si="27"/>
        <v>Q4 2014</v>
      </c>
      <c r="P109" s="28" t="str">
        <f t="shared" si="27"/>
        <v>Q1 2015</v>
      </c>
      <c r="Q109" s="28" t="str">
        <f t="shared" si="27"/>
        <v>Q2 2015</v>
      </c>
      <c r="R109" s="28" t="str">
        <f t="shared" si="27"/>
        <v>Q3 2015</v>
      </c>
      <c r="S109" s="28" t="str">
        <f t="shared" si="27"/>
        <v>Q4 2015</v>
      </c>
      <c r="T109" s="28" t="str">
        <f t="shared" si="27"/>
        <v>Q1 2016</v>
      </c>
      <c r="U109" s="28" t="str">
        <f t="shared" si="27"/>
        <v>Q2 2016</v>
      </c>
      <c r="V109" s="28" t="str">
        <f t="shared" si="27"/>
        <v>Q3 2016</v>
      </c>
      <c r="W109" s="28" t="str">
        <f t="shared" si="27"/>
        <v>Q4 2016</v>
      </c>
      <c r="X109" s="28" t="str">
        <f t="shared" si="27"/>
        <v>Q1 2017</v>
      </c>
      <c r="Y109" s="28" t="str">
        <f t="shared" si="27"/>
        <v>Q2 2017</v>
      </c>
      <c r="Z109" s="28" t="str">
        <f t="shared" si="27"/>
        <v>Q3 2017</v>
      </c>
      <c r="AA109" s="29" t="str">
        <f t="shared" si="27"/>
        <v>Q4 2017</v>
      </c>
      <c r="AB109" s="30"/>
      <c r="AC109" s="31" t="str">
        <f>AC$10</f>
        <v>QoQ</v>
      </c>
      <c r="AD109" s="31" t="str">
        <f t="shared" si="27"/>
        <v>YoY</v>
      </c>
    </row>
    <row r="110" spans="1:30" s="2" customFormat="1" x14ac:dyDescent="0.25">
      <c r="B110" s="78" t="s">
        <v>30</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v>0.25158252186329999</v>
      </c>
      <c r="M110" s="33">
        <v>0.30339390745139999</v>
      </c>
      <c r="N110" s="33">
        <v>0.31193410168215002</v>
      </c>
      <c r="O110" s="33">
        <v>0.27280064461275</v>
      </c>
      <c r="P110" s="33">
        <v>0.2224154717787</v>
      </c>
      <c r="Q110" s="34">
        <v>0.26689428059249998</v>
      </c>
      <c r="R110" s="34">
        <v>0.27126582367050001</v>
      </c>
      <c r="S110" s="34">
        <v>0.17558459534355</v>
      </c>
      <c r="T110" s="34">
        <v>0.24236937779955003</v>
      </c>
      <c r="U110" s="34">
        <v>0.27811123302794999</v>
      </c>
      <c r="V110" s="34">
        <v>0.20971955378144999</v>
      </c>
      <c r="W110" s="34">
        <v>0.21283317599474999</v>
      </c>
      <c r="X110" s="34">
        <v>0.31127065007610005</v>
      </c>
      <c r="Y110" s="34">
        <v>0.29486907186269995</v>
      </c>
      <c r="Z110" s="34">
        <v>0.31999826872785003</v>
      </c>
      <c r="AA110" s="35">
        <v>0.30625688352104996</v>
      </c>
      <c r="AB110" s="36"/>
      <c r="AC110" s="45">
        <f ca="1">OFFSET(AB110,0,-1)/OFFSET(AB110,0,-2)-1</f>
        <v>-4.2942061097482886E-2</v>
      </c>
      <c r="AD110" s="45">
        <f ca="1">OFFSET(AB110,0,-1)/OFFSET(AB110,0,-5)-1</f>
        <v>0.43895274827174724</v>
      </c>
    </row>
    <row r="111" spans="1:30" s="2" customFormat="1" x14ac:dyDescent="0.25">
      <c r="B111" s="78" t="s">
        <v>31</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v>0.13051284134190003</v>
      </c>
      <c r="M111" s="33">
        <v>0.15646438326585002</v>
      </c>
      <c r="N111" s="33">
        <v>0.13805191156590002</v>
      </c>
      <c r="O111" s="33">
        <v>0.11402663183985001</v>
      </c>
      <c r="P111" s="33">
        <v>0.1315905771219</v>
      </c>
      <c r="Q111" s="34">
        <v>0.12528209427855</v>
      </c>
      <c r="R111" s="34">
        <v>0.13344222335354999</v>
      </c>
      <c r="S111" s="34">
        <v>0.10316506005630001</v>
      </c>
      <c r="T111" s="34">
        <v>0.14216730188730001</v>
      </c>
      <c r="U111" s="34">
        <v>0.14754992079149998</v>
      </c>
      <c r="V111" s="34">
        <v>0.14073341434815001</v>
      </c>
      <c r="W111" s="34">
        <v>0.1137395350029</v>
      </c>
      <c r="X111" s="34">
        <v>0.13520272470825004</v>
      </c>
      <c r="Y111" s="34">
        <v>0.12718211161440002</v>
      </c>
      <c r="Z111" s="34">
        <v>0.11512440733650001</v>
      </c>
      <c r="AA111" s="35">
        <v>0.11512410796544997</v>
      </c>
      <c r="AB111" s="36"/>
      <c r="AC111" s="45">
        <f ca="1">OFFSET(AB111,0,-1)/OFFSET(AB111,0,-2)-1</f>
        <v>-2.6004133871770918E-6</v>
      </c>
      <c r="AD111" s="45">
        <f ca="1">OFFSET(AB111,0,-1)/OFFSET(AB111,0,-5)-1</f>
        <v>1.2173189933602835E-2</v>
      </c>
    </row>
    <row r="112" spans="1:30" s="2" customFormat="1" x14ac:dyDescent="0.25">
      <c r="B112" s="78" t="s">
        <v>32</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v>7.4432188712699993E-2</v>
      </c>
      <c r="M112" s="33">
        <v>7.7745436985249994E-2</v>
      </c>
      <c r="N112" s="33">
        <v>8.1318548401049989E-2</v>
      </c>
      <c r="O112" s="33">
        <v>9.6534744262350008E-2</v>
      </c>
      <c r="P112" s="33">
        <v>7.389682255680001E-2</v>
      </c>
      <c r="Q112" s="34">
        <v>8.6450757029700009E-2</v>
      </c>
      <c r="R112" s="34">
        <v>8.9437681785900003E-2</v>
      </c>
      <c r="S112" s="34">
        <v>7.8026809484849996E-2</v>
      </c>
      <c r="T112" s="34">
        <v>8.2155617072400003E-2</v>
      </c>
      <c r="U112" s="34">
        <v>9.5385685597649997E-2</v>
      </c>
      <c r="V112" s="34">
        <v>8.8950378291300009E-2</v>
      </c>
      <c r="W112" s="34">
        <v>9.2876030869949999E-2</v>
      </c>
      <c r="X112" s="34">
        <v>0.11107814451209999</v>
      </c>
      <c r="Y112" s="34">
        <v>0.1348475527089</v>
      </c>
      <c r="Z112" s="34">
        <v>0.13074520770779999</v>
      </c>
      <c r="AA112" s="35">
        <v>0.12648589248615</v>
      </c>
      <c r="AB112" s="36"/>
      <c r="AC112" s="45">
        <f ca="1">OFFSET(AB112,0,-1)/OFFSET(AB112,0,-2)-1</f>
        <v>-3.2577218670752806E-2</v>
      </c>
      <c r="AD112" s="45">
        <f ca="1">OFFSET(AB112,0,-1)/OFFSET(AB112,0,-5)-1</f>
        <v>0.36187874633943307</v>
      </c>
    </row>
    <row r="113" spans="1:31" s="91" customFormat="1" ht="17.25" x14ac:dyDescent="0.25">
      <c r="B113" s="82" t="s">
        <v>116</v>
      </c>
      <c r="C113" s="81"/>
      <c r="D113" s="50">
        <f t="shared" ref="D113:K113" si="28">SUM(D110:D112)</f>
        <v>0.43317419568471993</v>
      </c>
      <c r="E113" s="50">
        <f t="shared" si="28"/>
        <v>0.48629258987824786</v>
      </c>
      <c r="F113" s="50">
        <f t="shared" si="28"/>
        <v>0.41479068798655994</v>
      </c>
      <c r="G113" s="50">
        <f t="shared" si="28"/>
        <v>0.40496034089336003</v>
      </c>
      <c r="H113" s="50">
        <f t="shared" si="28"/>
        <v>0.47426572206719997</v>
      </c>
      <c r="I113" s="50">
        <f t="shared" si="28"/>
        <v>0.42887157188399999</v>
      </c>
      <c r="J113" s="50">
        <f t="shared" si="28"/>
        <v>0.45079983829440007</v>
      </c>
      <c r="K113" s="50">
        <f t="shared" si="28"/>
        <v>0.4491506593751039</v>
      </c>
      <c r="L113" s="50">
        <v>0.45804911888729993</v>
      </c>
      <c r="M113" s="50">
        <v>0.54036796575674995</v>
      </c>
      <c r="N113" s="50">
        <v>0.53410005222660006</v>
      </c>
      <c r="O113" s="50">
        <v>0.48571571219745002</v>
      </c>
      <c r="P113" s="50">
        <v>0.4308722512557</v>
      </c>
      <c r="Q113" s="51">
        <v>0.48007788400904999</v>
      </c>
      <c r="R113" s="51">
        <v>0.49598338624889998</v>
      </c>
      <c r="S113" s="51">
        <v>0.35741671977029998</v>
      </c>
      <c r="T113" s="51">
        <v>0.46851826965540005</v>
      </c>
      <c r="U113" s="51">
        <v>0.5221727285769</v>
      </c>
      <c r="V113" s="51">
        <v>0.44412927224730003</v>
      </c>
      <c r="W113" s="51">
        <v>0.42112247097704997</v>
      </c>
      <c r="X113" s="51">
        <v>0.56158063632435007</v>
      </c>
      <c r="Y113" s="51">
        <v>0.55891547194394997</v>
      </c>
      <c r="Z113" s="51">
        <v>0.56848670914275001</v>
      </c>
      <c r="AA113" s="52">
        <v>0.55006055709299995</v>
      </c>
      <c r="AB113" s="53"/>
      <c r="AC113" s="54">
        <f ca="1">OFFSET(AB113,0,-1)/OFFSET(AB113,0,-2)-1</f>
        <v>-3.2412634725508038E-2</v>
      </c>
      <c r="AD113" s="54">
        <f ca="1">OFFSET(AB113,0,-1)/OFFSET(AB113,0,-5)-1</f>
        <v>0.30617716935598227</v>
      </c>
    </row>
    <row r="114" spans="1:31"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109"/>
      <c r="AB114" s="36"/>
      <c r="AC114" s="36"/>
      <c r="AD114" s="110"/>
    </row>
    <row r="115" spans="1:31" x14ac:dyDescent="0.25">
      <c r="B115" s="67" t="s">
        <v>66</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109"/>
      <c r="AB115" s="36"/>
      <c r="AC115" s="110"/>
      <c r="AD115" s="110"/>
    </row>
    <row r="116" spans="1:31" x14ac:dyDescent="0.25">
      <c r="B116" s="67" t="s">
        <v>128</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109"/>
      <c r="AB116" s="36"/>
      <c r="AC116" s="110"/>
      <c r="AD116" s="110"/>
    </row>
    <row r="117" spans="1:31"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109"/>
      <c r="AB117" s="36"/>
      <c r="AC117" s="110"/>
      <c r="AD117" s="110"/>
    </row>
    <row r="118" spans="1:31" x14ac:dyDescent="0.25">
      <c r="B118" s="81" t="s">
        <v>67</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109"/>
      <c r="AB118" s="36"/>
      <c r="AC118" s="110"/>
      <c r="AD118" s="110"/>
    </row>
    <row r="119" spans="1:31" x14ac:dyDescent="0.25">
      <c r="B119" s="26" t="s">
        <v>6</v>
      </c>
      <c r="C119" s="27"/>
      <c r="D119" s="28" t="str">
        <f>D$10</f>
        <v>Q1 2012</v>
      </c>
      <c r="E119" s="28" t="str">
        <f t="shared" ref="E119:AD119" si="29">E$10</f>
        <v>Q2 2012</v>
      </c>
      <c r="F119" s="28" t="str">
        <f t="shared" si="29"/>
        <v>Q3 2012</v>
      </c>
      <c r="G119" s="28" t="str">
        <f t="shared" si="29"/>
        <v>Q4 2012</v>
      </c>
      <c r="H119" s="28" t="str">
        <f t="shared" si="29"/>
        <v>Q1 2013</v>
      </c>
      <c r="I119" s="28" t="str">
        <f t="shared" si="29"/>
        <v>Q2 2013</v>
      </c>
      <c r="J119" s="28" t="str">
        <f t="shared" si="29"/>
        <v>Q3 2013</v>
      </c>
      <c r="K119" s="28" t="str">
        <f t="shared" si="29"/>
        <v>Q4 2013</v>
      </c>
      <c r="L119" s="28" t="str">
        <f t="shared" si="29"/>
        <v>Q1 2014</v>
      </c>
      <c r="M119" s="28" t="str">
        <f t="shared" si="29"/>
        <v>Q2 2014</v>
      </c>
      <c r="N119" s="28" t="str">
        <f t="shared" si="29"/>
        <v>Q3 2014</v>
      </c>
      <c r="O119" s="28" t="str">
        <f t="shared" si="29"/>
        <v>Q4 2014</v>
      </c>
      <c r="P119" s="28" t="str">
        <f t="shared" si="29"/>
        <v>Q1 2015</v>
      </c>
      <c r="Q119" s="28" t="str">
        <f t="shared" si="29"/>
        <v>Q2 2015</v>
      </c>
      <c r="R119" s="28" t="str">
        <f t="shared" si="29"/>
        <v>Q3 2015</v>
      </c>
      <c r="S119" s="28" t="str">
        <f t="shared" si="29"/>
        <v>Q4 2015</v>
      </c>
      <c r="T119" s="28" t="str">
        <f t="shared" si="29"/>
        <v>Q1 2016</v>
      </c>
      <c r="U119" s="28" t="str">
        <f t="shared" si="29"/>
        <v>Q2 2016</v>
      </c>
      <c r="V119" s="28" t="str">
        <f t="shared" si="29"/>
        <v>Q3 2016</v>
      </c>
      <c r="W119" s="28" t="str">
        <f t="shared" si="29"/>
        <v>Q4 2016</v>
      </c>
      <c r="X119" s="28" t="str">
        <f t="shared" si="29"/>
        <v>Q1 2017</v>
      </c>
      <c r="Y119" s="28" t="str">
        <f t="shared" si="29"/>
        <v>Q2 2017</v>
      </c>
      <c r="Z119" s="28" t="str">
        <f t="shared" si="29"/>
        <v>Q3 2017</v>
      </c>
      <c r="AA119" s="29" t="str">
        <f t="shared" si="29"/>
        <v>Q4 2017</v>
      </c>
      <c r="AB119" s="30"/>
      <c r="AC119" s="31" t="str">
        <f>AC$10</f>
        <v>QoQ</v>
      </c>
      <c r="AD119" s="31" t="str">
        <f t="shared" si="29"/>
        <v>YoY</v>
      </c>
    </row>
    <row r="120" spans="1:31" x14ac:dyDescent="0.25">
      <c r="B120" s="78" t="s">
        <v>68</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v>9.9516999999999994E-2</v>
      </c>
      <c r="M120" s="33">
        <v>0.103154703</v>
      </c>
      <c r="N120" s="33">
        <v>8.9646808000000008E-2</v>
      </c>
      <c r="O120" s="33">
        <v>0.105921</v>
      </c>
      <c r="P120" s="33">
        <v>0.10857015099999998</v>
      </c>
      <c r="Q120" s="34">
        <v>0.120974886</v>
      </c>
      <c r="R120" s="34">
        <v>9.4268201999999995E-2</v>
      </c>
      <c r="S120" s="34">
        <v>0.11119446399999998</v>
      </c>
      <c r="T120" s="34">
        <v>0.12130112700000001</v>
      </c>
      <c r="U120" s="34">
        <v>0.14122184099999999</v>
      </c>
      <c r="V120" s="34">
        <v>9.6864962999999915E-2</v>
      </c>
      <c r="W120" s="34">
        <v>0.12142706599999985</v>
      </c>
      <c r="X120" s="34">
        <v>0.13414877799999977</v>
      </c>
      <c r="Y120" s="34">
        <v>0.1122241009999999</v>
      </c>
      <c r="Z120" s="34">
        <v>0.10680012199999998</v>
      </c>
      <c r="AA120" s="35">
        <v>0.12206252699999991</v>
      </c>
      <c r="AB120" s="36"/>
      <c r="AC120" s="45">
        <f ca="1">OFFSET(AB120,0,-1)/OFFSET(AB120,0,-2)-1</f>
        <v>0.14290625061270923</v>
      </c>
      <c r="AD120" s="45">
        <f ca="1">OFFSET(AB120,0,-1)/OFFSET(AB120,0,-5)-1</f>
        <v>5.2332731155677603E-3</v>
      </c>
      <c r="AE120" s="2"/>
    </row>
    <row r="121" spans="1:31"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18"/>
      <c r="AB121" s="103"/>
      <c r="AC121" s="119"/>
      <c r="AD121" s="119"/>
    </row>
    <row r="122" spans="1:31" x14ac:dyDescent="0.25">
      <c r="A122" s="22"/>
      <c r="B122" s="120" t="s">
        <v>69</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18"/>
      <c r="AB122" s="103"/>
      <c r="AC122" s="119"/>
      <c r="AD122" s="119"/>
    </row>
    <row r="123" spans="1:31" ht="17.25" x14ac:dyDescent="0.25">
      <c r="B123" s="121" t="s">
        <v>70</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18"/>
      <c r="AB123" s="103"/>
      <c r="AC123" s="119"/>
      <c r="AD123" s="119"/>
    </row>
    <row r="124" spans="1:31" x14ac:dyDescent="0.25">
      <c r="B124" s="26" t="s">
        <v>6</v>
      </c>
      <c r="C124" s="27"/>
      <c r="D124" s="28" t="str">
        <f>D$10</f>
        <v>Q1 2012</v>
      </c>
      <c r="E124" s="28" t="str">
        <f t="shared" ref="E124:AD124" si="30">E$10</f>
        <v>Q2 2012</v>
      </c>
      <c r="F124" s="28" t="str">
        <f t="shared" si="30"/>
        <v>Q3 2012</v>
      </c>
      <c r="G124" s="28" t="str">
        <f t="shared" si="30"/>
        <v>Q4 2012</v>
      </c>
      <c r="H124" s="28" t="str">
        <f t="shared" si="30"/>
        <v>Q1 2013</v>
      </c>
      <c r="I124" s="28" t="str">
        <f t="shared" si="30"/>
        <v>Q2 2013</v>
      </c>
      <c r="J124" s="28" t="str">
        <f t="shared" si="30"/>
        <v>Q3 2013</v>
      </c>
      <c r="K124" s="28" t="str">
        <f t="shared" si="30"/>
        <v>Q4 2013</v>
      </c>
      <c r="L124" s="28" t="str">
        <f t="shared" si="30"/>
        <v>Q1 2014</v>
      </c>
      <c r="M124" s="28" t="str">
        <f t="shared" si="30"/>
        <v>Q2 2014</v>
      </c>
      <c r="N124" s="28" t="str">
        <f t="shared" si="30"/>
        <v>Q3 2014</v>
      </c>
      <c r="O124" s="28" t="str">
        <f t="shared" si="30"/>
        <v>Q4 2014</v>
      </c>
      <c r="P124" s="28" t="str">
        <f t="shared" si="30"/>
        <v>Q1 2015</v>
      </c>
      <c r="Q124" s="28" t="str">
        <f t="shared" si="30"/>
        <v>Q2 2015</v>
      </c>
      <c r="R124" s="28" t="str">
        <f t="shared" si="30"/>
        <v>Q3 2015</v>
      </c>
      <c r="S124" s="28" t="str">
        <f t="shared" si="30"/>
        <v>Q4 2015</v>
      </c>
      <c r="T124" s="28" t="str">
        <f t="shared" si="30"/>
        <v>Q1 2016</v>
      </c>
      <c r="U124" s="28" t="str">
        <f t="shared" si="30"/>
        <v>Q2 2016</v>
      </c>
      <c r="V124" s="28" t="str">
        <f t="shared" si="30"/>
        <v>Q3 2016</v>
      </c>
      <c r="W124" s="28" t="str">
        <f t="shared" si="30"/>
        <v>Q4 2016</v>
      </c>
      <c r="X124" s="28" t="str">
        <f t="shared" si="30"/>
        <v>Q1 2017</v>
      </c>
      <c r="Y124" s="28" t="str">
        <f t="shared" si="30"/>
        <v>Q2 2017</v>
      </c>
      <c r="Z124" s="28" t="str">
        <f t="shared" si="30"/>
        <v>Q3 2017</v>
      </c>
      <c r="AA124" s="29" t="str">
        <f t="shared" si="30"/>
        <v>Q4 2017</v>
      </c>
      <c r="AB124" s="30"/>
      <c r="AC124" s="31" t="str">
        <f>AC$10</f>
        <v>QoQ</v>
      </c>
      <c r="AD124" s="31" t="str">
        <f t="shared" si="30"/>
        <v>YoY</v>
      </c>
    </row>
    <row r="125" spans="1:31" s="2" customFormat="1" x14ac:dyDescent="0.25">
      <c r="B125" s="78" t="s">
        <v>30</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v>0.16761777199999997</v>
      </c>
      <c r="M125" s="33">
        <v>0.14798398699999998</v>
      </c>
      <c r="N125" s="33">
        <v>0.16207493899999992</v>
      </c>
      <c r="O125" s="33">
        <v>0.197160111</v>
      </c>
      <c r="P125" s="33">
        <v>0.21832651099999997</v>
      </c>
      <c r="Q125" s="34">
        <v>0.26418839599999999</v>
      </c>
      <c r="R125" s="34">
        <v>0.20431527699999996</v>
      </c>
      <c r="S125" s="34">
        <v>0.18665559204867582</v>
      </c>
      <c r="T125" s="34">
        <v>0.22511218799999994</v>
      </c>
      <c r="U125" s="34">
        <v>0.28314003300000001</v>
      </c>
      <c r="V125" s="34">
        <v>0.232659692</v>
      </c>
      <c r="W125" s="34">
        <v>0.22643234999999998</v>
      </c>
      <c r="X125" s="34">
        <v>0.27782371499999997</v>
      </c>
      <c r="Y125" s="34">
        <v>0.256697499</v>
      </c>
      <c r="Z125" s="34">
        <v>0.21407330100000002</v>
      </c>
      <c r="AA125" s="35">
        <v>0.24014936487271199</v>
      </c>
      <c r="AB125" s="36"/>
      <c r="AC125" s="45">
        <f t="shared" ref="AC125:AC131" ca="1" si="31">OFFSET(AB125,0,-1)/OFFSET(AB125,0,-2)-1</f>
        <v>0.12180904274798832</v>
      </c>
      <c r="AD125" s="45">
        <f t="shared" ref="AD125:AD131" ca="1" si="32">OFFSET(AB125,0,-1)/OFFSET(AB125,0,-5)-1</f>
        <v>6.057886548769198E-2</v>
      </c>
    </row>
    <row r="126" spans="1:31" s="2" customFormat="1" x14ac:dyDescent="0.25">
      <c r="B126" s="78" t="s">
        <v>31</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v>1.7946377999999999E-2</v>
      </c>
      <c r="M126" s="33">
        <v>1.5794171000000003E-2</v>
      </c>
      <c r="N126" s="33">
        <v>1.1466580000000001E-2</v>
      </c>
      <c r="O126" s="33">
        <v>9.995426E-3</v>
      </c>
      <c r="P126" s="33">
        <v>1.2634926000000001E-2</v>
      </c>
      <c r="Q126" s="34">
        <v>1.4260458000000004E-2</v>
      </c>
      <c r="R126" s="34">
        <v>8.2963750000000051E-3</v>
      </c>
      <c r="S126" s="34">
        <v>9.4651193250000019E-3</v>
      </c>
      <c r="T126" s="34">
        <v>1.4018948999999999E-2</v>
      </c>
      <c r="U126" s="34">
        <v>1.9379673E-2</v>
      </c>
      <c r="V126" s="34">
        <v>1.0708707999999994E-2</v>
      </c>
      <c r="W126" s="34">
        <v>1.6817300999999996E-2</v>
      </c>
      <c r="X126" s="34">
        <v>1.6368436999999993E-2</v>
      </c>
      <c r="Y126" s="34">
        <v>1.4754416000000006E-2</v>
      </c>
      <c r="Z126" s="34">
        <v>9.2739570000000045E-3</v>
      </c>
      <c r="AA126" s="35">
        <v>1.2292275069640231E-2</v>
      </c>
      <c r="AB126" s="36"/>
      <c r="AC126" s="45">
        <f t="shared" ca="1" si="31"/>
        <v>0.32546172789460037</v>
      </c>
      <c r="AD126" s="45">
        <f t="shared" ca="1" si="32"/>
        <v>-0.26906968783871832</v>
      </c>
    </row>
    <row r="127" spans="1:31" s="2" customFormat="1" x14ac:dyDescent="0.25">
      <c r="B127" s="78" t="s">
        <v>71</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v>8.9764981000000008E-2</v>
      </c>
      <c r="M127" s="33">
        <v>8.3838194000000019E-2</v>
      </c>
      <c r="N127" s="33">
        <v>7.3398982999999987E-2</v>
      </c>
      <c r="O127" s="33">
        <v>7.2213689806693321E-2</v>
      </c>
      <c r="P127" s="33">
        <v>8.4539926999999987E-2</v>
      </c>
      <c r="Q127" s="34">
        <v>0.10706183</v>
      </c>
      <c r="R127" s="34">
        <v>9.6090621000000043E-2</v>
      </c>
      <c r="S127" s="34">
        <v>8.6327944423125025E-2</v>
      </c>
      <c r="T127" s="34">
        <v>8.6872196999999998E-2</v>
      </c>
      <c r="U127" s="34">
        <v>9.7070184999998962E-2</v>
      </c>
      <c r="V127" s="34">
        <v>7.7054505000000342E-2</v>
      </c>
      <c r="W127" s="34">
        <v>8.9528212999999982E-2</v>
      </c>
      <c r="X127" s="34">
        <v>9.1482544999999957E-2</v>
      </c>
      <c r="Y127" s="34">
        <v>7.9942655999999973E-2</v>
      </c>
      <c r="Z127" s="34">
        <v>6.2730730999999998E-2</v>
      </c>
      <c r="AA127" s="35">
        <v>8.4460594540201897E-2</v>
      </c>
      <c r="AB127" s="36"/>
      <c r="AC127" s="45">
        <f t="shared" ca="1" si="31"/>
        <v>0.34639901677858487</v>
      </c>
      <c r="AD127" s="45">
        <f t="shared" ca="1" si="32"/>
        <v>-5.6603592208392284E-2</v>
      </c>
    </row>
    <row r="128" spans="1:31" s="122" customFormat="1" x14ac:dyDescent="0.25">
      <c r="B128" s="82" t="s">
        <v>72</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AA128" si="33">SUM(M125:M127)</f>
        <v>0.24761635199999998</v>
      </c>
      <c r="N128" s="50">
        <f t="shared" si="33"/>
        <v>0.2469405019999999</v>
      </c>
      <c r="O128" s="50">
        <f t="shared" si="33"/>
        <v>0.27936922680669329</v>
      </c>
      <c r="P128" s="50">
        <f t="shared" si="33"/>
        <v>0.31550136399999995</v>
      </c>
      <c r="Q128" s="51">
        <f t="shared" si="33"/>
        <v>0.38551068399999999</v>
      </c>
      <c r="R128" s="51">
        <f t="shared" si="33"/>
        <v>0.30870227299999997</v>
      </c>
      <c r="S128" s="51">
        <f t="shared" si="33"/>
        <v>0.28244865579680084</v>
      </c>
      <c r="T128" s="51">
        <f t="shared" si="33"/>
        <v>0.32600333399999992</v>
      </c>
      <c r="U128" s="51">
        <f t="shared" si="33"/>
        <v>0.39958989099999898</v>
      </c>
      <c r="V128" s="51">
        <f t="shared" si="33"/>
        <v>0.32042290500000031</v>
      </c>
      <c r="W128" s="51">
        <f t="shared" si="33"/>
        <v>0.33277786399999998</v>
      </c>
      <c r="X128" s="51">
        <f t="shared" si="33"/>
        <v>0.38567469699999996</v>
      </c>
      <c r="Y128" s="51">
        <f t="shared" si="33"/>
        <v>0.35139457099999993</v>
      </c>
      <c r="Z128" s="51">
        <f t="shared" si="33"/>
        <v>0.28607798900000003</v>
      </c>
      <c r="AA128" s="52">
        <f t="shared" si="33"/>
        <v>0.33690223448255413</v>
      </c>
      <c r="AB128" s="53"/>
      <c r="AC128" s="54">
        <f t="shared" ca="1" si="31"/>
        <v>0.17765870649543092</v>
      </c>
      <c r="AD128" s="54">
        <f t="shared" ca="1" si="32"/>
        <v>1.2393764516001937E-2</v>
      </c>
    </row>
    <row r="129" spans="1:32" x14ac:dyDescent="0.25">
      <c r="B129" s="78" t="s">
        <v>73</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v>1.9919759000000002E-2</v>
      </c>
      <c r="M129" s="33">
        <v>2.0699250000000002E-2</v>
      </c>
      <c r="N129" s="33">
        <v>1.967348699999999E-2</v>
      </c>
      <c r="O129" s="33">
        <v>2.1966052000000003E-2</v>
      </c>
      <c r="P129" s="33">
        <v>2.658545499999999E-2</v>
      </c>
      <c r="Q129" s="34">
        <v>2.1176252E-2</v>
      </c>
      <c r="R129" s="34">
        <v>1.9342606000000005E-2</v>
      </c>
      <c r="S129" s="34">
        <v>1.8865114999999995E-2</v>
      </c>
      <c r="T129" s="34">
        <v>2.5721730000000005E-2</v>
      </c>
      <c r="U129" s="34">
        <v>2.0339004999999993E-2</v>
      </c>
      <c r="V129" s="34">
        <v>1.6802598999999994E-2</v>
      </c>
      <c r="W129" s="34">
        <v>1.7666080000000001E-2</v>
      </c>
      <c r="X129" s="34">
        <v>2.0367669999999997E-2</v>
      </c>
      <c r="Y129" s="34">
        <v>2.2156002999999994E-2</v>
      </c>
      <c r="Z129" s="34">
        <v>1.7194902000000005E-2</v>
      </c>
      <c r="AA129" s="35">
        <v>2.1398921000000001E-2</v>
      </c>
      <c r="AB129" s="36"/>
      <c r="AC129" s="45">
        <f t="shared" ca="1" si="31"/>
        <v>0.24449217564601389</v>
      </c>
      <c r="AD129" s="45">
        <f t="shared" ca="1" si="32"/>
        <v>0.21129990354396666</v>
      </c>
    </row>
    <row r="130" spans="1:32" x14ac:dyDescent="0.25">
      <c r="B130" s="78" t="s">
        <v>68</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v>0.17718519799999974</v>
      </c>
      <c r="M130" s="33">
        <v>0.16255861800000007</v>
      </c>
      <c r="N130" s="33">
        <v>0.16589605299999982</v>
      </c>
      <c r="O130" s="33">
        <v>0.17061677507999989</v>
      </c>
      <c r="P130" s="33">
        <v>0.16392641800000002</v>
      </c>
      <c r="Q130" s="34">
        <v>0.17056816599999966</v>
      </c>
      <c r="R130" s="34">
        <v>0.1413054286753839</v>
      </c>
      <c r="S130" s="34">
        <v>0.13487130499999997</v>
      </c>
      <c r="T130" s="34">
        <v>0.17468802300000028</v>
      </c>
      <c r="U130" s="34">
        <v>0.19427962999999998</v>
      </c>
      <c r="V130" s="34">
        <v>0.15121209999999996</v>
      </c>
      <c r="W130" s="34">
        <v>0.16726954199999997</v>
      </c>
      <c r="X130" s="34">
        <v>0.19292272500000002</v>
      </c>
      <c r="Y130" s="34">
        <v>0.18220230200000004</v>
      </c>
      <c r="Z130" s="34">
        <v>0.1445742480000001</v>
      </c>
      <c r="AA130" s="35">
        <v>0.15656381700000008</v>
      </c>
      <c r="AB130" s="36"/>
      <c r="AC130" s="45">
        <f t="shared" ca="1" si="31"/>
        <v>8.2930184080915792E-2</v>
      </c>
      <c r="AD130" s="45">
        <f t="shared" ca="1" si="32"/>
        <v>-6.400283561486575E-2</v>
      </c>
    </row>
    <row r="131" spans="1:32" s="55" customFormat="1" x14ac:dyDescent="0.25">
      <c r="B131" s="82" t="s">
        <v>74</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AA131" si="34">SUM(M128:M130)</f>
        <v>0.43087422000000009</v>
      </c>
      <c r="N131" s="50">
        <f t="shared" si="34"/>
        <v>0.43251004199999971</v>
      </c>
      <c r="O131" s="50">
        <f t="shared" si="34"/>
        <v>0.4719520538866932</v>
      </c>
      <c r="P131" s="50">
        <f t="shared" si="34"/>
        <v>0.50601323699999989</v>
      </c>
      <c r="Q131" s="51">
        <f t="shared" si="34"/>
        <v>0.57725510199999963</v>
      </c>
      <c r="R131" s="51">
        <f t="shared" si="34"/>
        <v>0.46935030767538388</v>
      </c>
      <c r="S131" s="51">
        <f t="shared" si="34"/>
        <v>0.43618507579680077</v>
      </c>
      <c r="T131" s="51">
        <f t="shared" si="34"/>
        <v>0.52641308700000022</v>
      </c>
      <c r="U131" s="51">
        <f t="shared" si="34"/>
        <v>0.61420852599999898</v>
      </c>
      <c r="V131" s="51">
        <f t="shared" si="34"/>
        <v>0.48843760400000025</v>
      </c>
      <c r="W131" s="51">
        <f t="shared" si="34"/>
        <v>0.517713486</v>
      </c>
      <c r="X131" s="51">
        <f t="shared" si="34"/>
        <v>0.59896509200000003</v>
      </c>
      <c r="Y131" s="51">
        <f t="shared" si="34"/>
        <v>0.5557528759999999</v>
      </c>
      <c r="Z131" s="51">
        <f t="shared" si="34"/>
        <v>0.44784713900000017</v>
      </c>
      <c r="AA131" s="52">
        <f t="shared" si="34"/>
        <v>0.51486497248255425</v>
      </c>
      <c r="AB131" s="53"/>
      <c r="AC131" s="54">
        <f t="shared" ca="1" si="31"/>
        <v>0.14964443812725592</v>
      </c>
      <c r="AD131" s="54">
        <f t="shared" ca="1" si="32"/>
        <v>-5.5021041453916508E-3</v>
      </c>
    </row>
    <row r="132" spans="1:32" ht="5.0999999999999996" customHeight="1" x14ac:dyDescent="0.25">
      <c r="AA132" s="4"/>
    </row>
    <row r="133" spans="1:32" ht="15" customHeight="1" x14ac:dyDescent="0.25">
      <c r="B133" s="123" t="s">
        <v>75</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5"/>
      <c r="AC133" s="126"/>
      <c r="AD133" s="126"/>
    </row>
    <row r="134" spans="1:32" x14ac:dyDescent="0.25">
      <c r="AA134" s="4"/>
    </row>
    <row r="135" spans="1:32" ht="15.75" x14ac:dyDescent="0.25">
      <c r="B135" s="127" t="s">
        <v>76</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27"/>
      <c r="AB135" s="14"/>
      <c r="AC135" s="14"/>
      <c r="AD135" s="14"/>
      <c r="AE135" s="4"/>
      <c r="AF135" s="4"/>
    </row>
    <row r="136" spans="1:32"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5"/>
      <c r="AB136" s="106"/>
      <c r="AC136" s="130"/>
      <c r="AD136" s="130"/>
    </row>
    <row r="137" spans="1:32" x14ac:dyDescent="0.25">
      <c r="A137" s="22"/>
      <c r="B137" s="131" t="s">
        <v>77</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3"/>
      <c r="AB137" s="134"/>
      <c r="AC137" s="135"/>
      <c r="AD137" s="135"/>
    </row>
    <row r="138" spans="1:32"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3"/>
      <c r="AB138" s="134"/>
      <c r="AC138" s="135"/>
      <c r="AD138" s="135"/>
    </row>
    <row r="139" spans="1:32"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3"/>
      <c r="AB139" s="134"/>
      <c r="AC139" s="138"/>
      <c r="AD139" s="138"/>
    </row>
    <row r="140" spans="1:32" x14ac:dyDescent="0.25">
      <c r="B140" s="139" t="s">
        <v>2</v>
      </c>
      <c r="C140" s="115"/>
      <c r="D140" s="28" t="str">
        <f>D$10</f>
        <v>Q1 2012</v>
      </c>
      <c r="E140" s="28" t="str">
        <f t="shared" ref="E140:AD140" si="35">E$10</f>
        <v>Q2 2012</v>
      </c>
      <c r="F140" s="28" t="str">
        <f t="shared" si="35"/>
        <v>Q3 2012</v>
      </c>
      <c r="G140" s="28" t="str">
        <f t="shared" si="35"/>
        <v>Q4 2012</v>
      </c>
      <c r="H140" s="28" t="str">
        <f t="shared" si="35"/>
        <v>Q1 2013</v>
      </c>
      <c r="I140" s="28" t="str">
        <f t="shared" si="35"/>
        <v>Q2 2013</v>
      </c>
      <c r="J140" s="28" t="str">
        <f t="shared" si="35"/>
        <v>Q3 2013</v>
      </c>
      <c r="K140" s="28" t="str">
        <f t="shared" si="35"/>
        <v>Q4 2013</v>
      </c>
      <c r="L140" s="28" t="str">
        <f t="shared" si="35"/>
        <v>Q1 2014</v>
      </c>
      <c r="M140" s="28" t="str">
        <f t="shared" si="35"/>
        <v>Q2 2014</v>
      </c>
      <c r="N140" s="28" t="str">
        <f t="shared" si="35"/>
        <v>Q3 2014</v>
      </c>
      <c r="O140" s="28" t="str">
        <f t="shared" si="35"/>
        <v>Q4 2014</v>
      </c>
      <c r="P140" s="28" t="str">
        <f t="shared" si="35"/>
        <v>Q1 2015</v>
      </c>
      <c r="Q140" s="28" t="str">
        <f t="shared" si="35"/>
        <v>Q2 2015</v>
      </c>
      <c r="R140" s="28" t="str">
        <f t="shared" si="35"/>
        <v>Q3 2015</v>
      </c>
      <c r="S140" s="28" t="str">
        <f t="shared" si="35"/>
        <v>Q4 2015</v>
      </c>
      <c r="T140" s="28" t="str">
        <f t="shared" si="35"/>
        <v>Q1 2016</v>
      </c>
      <c r="U140" s="28" t="str">
        <f t="shared" si="35"/>
        <v>Q2 2016</v>
      </c>
      <c r="V140" s="28" t="str">
        <f t="shared" si="35"/>
        <v>Q3 2016</v>
      </c>
      <c r="W140" s="28" t="str">
        <f t="shared" si="35"/>
        <v>Q4 2016</v>
      </c>
      <c r="X140" s="28" t="str">
        <f t="shared" si="35"/>
        <v>Q1 2017</v>
      </c>
      <c r="Y140" s="28" t="str">
        <f t="shared" si="35"/>
        <v>Q2 2017</v>
      </c>
      <c r="Z140" s="28" t="str">
        <f t="shared" si="35"/>
        <v>Q3 2017</v>
      </c>
      <c r="AA140" s="29" t="str">
        <f t="shared" si="35"/>
        <v>Q4 2017</v>
      </c>
      <c r="AB140" s="30"/>
      <c r="AC140" s="31" t="str">
        <f>AC$10</f>
        <v>QoQ</v>
      </c>
      <c r="AD140" s="31" t="str">
        <f t="shared" si="35"/>
        <v>YoY</v>
      </c>
    </row>
    <row r="141" spans="1:32" x14ac:dyDescent="0.25">
      <c r="B141" s="82" t="s">
        <v>78</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AA141" si="36">SUM(M142:M143,M145)</f>
        <v>3.7725097070078997</v>
      </c>
      <c r="N141" s="50">
        <f t="shared" si="36"/>
        <v>4.1313452203870993</v>
      </c>
      <c r="O141" s="50">
        <f t="shared" si="36"/>
        <v>4.1084834531166008</v>
      </c>
      <c r="P141" s="50">
        <f t="shared" si="36"/>
        <v>3.8741256032220996</v>
      </c>
      <c r="Q141" s="51">
        <f t="shared" si="36"/>
        <v>4.0489612188985991</v>
      </c>
      <c r="R141" s="51">
        <f t="shared" si="36"/>
        <v>4.0790683633509008</v>
      </c>
      <c r="S141" s="51">
        <f t="shared" si="36"/>
        <v>3.8641184414635998</v>
      </c>
      <c r="T141" s="51">
        <f t="shared" si="36"/>
        <v>3.9946483110770994</v>
      </c>
      <c r="U141" s="51">
        <f t="shared" si="36"/>
        <v>4.2275012812801505</v>
      </c>
      <c r="V141" s="51">
        <f t="shared" si="36"/>
        <v>4.0442757362673003</v>
      </c>
      <c r="W141" s="51">
        <f t="shared" si="36"/>
        <v>4.1717831431043004</v>
      </c>
      <c r="X141" s="51">
        <f t="shared" si="36"/>
        <v>4.1516558877203007</v>
      </c>
      <c r="Y141" s="51">
        <f t="shared" si="36"/>
        <v>4.0824245046316001</v>
      </c>
      <c r="Z141" s="51">
        <f t="shared" si="36"/>
        <v>4.3629029622473006</v>
      </c>
      <c r="AA141" s="52">
        <f t="shared" si="36"/>
        <v>4.2529602491115996</v>
      </c>
      <c r="AB141" s="53"/>
      <c r="AC141" s="54">
        <f ca="1">OFFSET(AB141,0,-1)/OFFSET(AB141,0,-2)-1</f>
        <v>-2.5199440392566053E-2</v>
      </c>
      <c r="AD141" s="54">
        <f ca="1">OFFSET(AB141,0,-1)/OFFSET(AB141,0,-5)-1</f>
        <v>1.9458611155634964E-2</v>
      </c>
    </row>
    <row r="142" spans="1:32" x14ac:dyDescent="0.25">
      <c r="B142" s="78" t="s">
        <v>79</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v>3.0856759650000005</v>
      </c>
      <c r="M142" s="33">
        <v>2.8938604539999995</v>
      </c>
      <c r="N142" s="33">
        <v>3.1805060699999994</v>
      </c>
      <c r="O142" s="33">
        <v>3.3961477820000008</v>
      </c>
      <c r="P142" s="33">
        <v>3.0898272529999997</v>
      </c>
      <c r="Q142" s="34">
        <v>3.2273513849999995</v>
      </c>
      <c r="R142" s="34">
        <v>3.3095944090000002</v>
      </c>
      <c r="S142" s="34">
        <v>3.2550385500000001</v>
      </c>
      <c r="T142" s="34">
        <v>3.2024067169999997</v>
      </c>
      <c r="U142" s="34">
        <v>3.3009821430000001</v>
      </c>
      <c r="V142" s="34">
        <v>3.1630602570000002</v>
      </c>
      <c r="W142" s="34">
        <v>3.3186329939999997</v>
      </c>
      <c r="X142" s="34">
        <v>3.3516221390000003</v>
      </c>
      <c r="Y142" s="34">
        <v>3.1337777579999999</v>
      </c>
      <c r="Z142" s="34">
        <v>3.3564845380000006</v>
      </c>
      <c r="AA142" s="35">
        <v>3.3559612530000003</v>
      </c>
      <c r="AB142" s="36"/>
      <c r="AC142" s="45">
        <f ca="1">OFFSET(AB142,0,-1)/OFFSET(AB142,0,-2)-1</f>
        <v>-1.5590269940946033E-4</v>
      </c>
      <c r="AD142" s="45">
        <f ca="1">OFFSET(AB142,0,-1)/OFFSET(AB142,0,-5)-1</f>
        <v>1.1248082890602529E-2</v>
      </c>
    </row>
    <row r="143" spans="1:32"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v>0.65404339299999992</v>
      </c>
      <c r="M143" s="33">
        <v>0.72175220600000001</v>
      </c>
      <c r="N143" s="33">
        <v>0.775827143</v>
      </c>
      <c r="O143" s="33">
        <v>0.55054978600000004</v>
      </c>
      <c r="P143" s="33">
        <v>0.69030612800000002</v>
      </c>
      <c r="Q143" s="34">
        <v>0.69054377300000003</v>
      </c>
      <c r="R143" s="34">
        <v>0.61857539600000011</v>
      </c>
      <c r="S143" s="34">
        <v>0.52759239800000002</v>
      </c>
      <c r="T143" s="34">
        <v>0.63439897000000001</v>
      </c>
      <c r="U143" s="34">
        <v>0.74520987900000002</v>
      </c>
      <c r="V143" s="34">
        <v>0.77774143200000001</v>
      </c>
      <c r="W143" s="34">
        <v>0.73494323600000011</v>
      </c>
      <c r="X143" s="34">
        <v>0.61927316399999999</v>
      </c>
      <c r="Y143" s="34">
        <v>0.7951897269999999</v>
      </c>
      <c r="Z143" s="34">
        <v>0.86002726899999993</v>
      </c>
      <c r="AA143" s="35">
        <v>0.75496524999999992</v>
      </c>
      <c r="AB143" s="36"/>
      <c r="AC143" s="45">
        <f ca="1">OFFSET(AB143,0,-1)/OFFSET(AB143,0,-2)-1</f>
        <v>-0.12216126486566092</v>
      </c>
      <c r="AD143" s="45">
        <f ca="1">OFFSET(AB143,0,-1)/OFFSET(AB143,0,-5)-1</f>
        <v>2.7242939344501726E-2</v>
      </c>
    </row>
    <row r="144" spans="1:32" x14ac:dyDescent="0.25">
      <c r="B144" s="78" t="s">
        <v>80</v>
      </c>
      <c r="C144" s="79"/>
      <c r="D144" s="33">
        <v>0</v>
      </c>
      <c r="E144" s="33">
        <v>0</v>
      </c>
      <c r="F144" s="33">
        <v>0</v>
      </c>
      <c r="G144" s="33">
        <v>0</v>
      </c>
      <c r="H144" s="33">
        <v>0</v>
      </c>
      <c r="I144" s="33">
        <v>1.0546423000000001E-2</v>
      </c>
      <c r="J144" s="33">
        <v>9.5094568000000004E-2</v>
      </c>
      <c r="K144" s="33">
        <v>0.25315897599999998</v>
      </c>
      <c r="L144" s="33">
        <v>0.19493955299999999</v>
      </c>
      <c r="M144" s="33">
        <v>0.27906741099999999</v>
      </c>
      <c r="N144" s="33">
        <v>0.28279097799999997</v>
      </c>
      <c r="O144" s="33">
        <v>0.19817707600000001</v>
      </c>
      <c r="P144" s="33">
        <v>0.26072329799999999</v>
      </c>
      <c r="Q144" s="34">
        <v>0.26252829299999997</v>
      </c>
      <c r="R144" s="34">
        <v>0.28416814600000001</v>
      </c>
      <c r="S144" s="34">
        <v>0.28364362800000004</v>
      </c>
      <c r="T144" s="34">
        <v>0.30130328499999998</v>
      </c>
      <c r="U144" s="34">
        <v>0.34208660400000002</v>
      </c>
      <c r="V144" s="34">
        <v>0.35443696699999999</v>
      </c>
      <c r="W144" s="34">
        <v>0.347318446</v>
      </c>
      <c r="X144" s="34">
        <v>0.27124968900000002</v>
      </c>
      <c r="Y144" s="34">
        <v>0.36093902299999997</v>
      </c>
      <c r="Z144" s="34">
        <v>0.37496596899999995</v>
      </c>
      <c r="AA144" s="35">
        <v>0.34688653800000002</v>
      </c>
      <c r="AB144" s="36"/>
      <c r="AC144" s="45">
        <f ca="1">OFFSET(AB144,0,-1)/OFFSET(AB144,0,-2)-1</f>
        <v>-7.4885278455762871E-2</v>
      </c>
      <c r="AD144" s="45">
        <f ca="1">OFFSET(AB144,0,-1)/OFFSET(AB144,0,-5)-1</f>
        <v>-1.2435504217359616E-3</v>
      </c>
    </row>
    <row r="145" spans="1:30" x14ac:dyDescent="0.25">
      <c r="B145" s="78" t="s">
        <v>81</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v>0.16930108730325</v>
      </c>
      <c r="M145" s="33">
        <v>0.1568970470079</v>
      </c>
      <c r="N145" s="33">
        <v>0.17501200738709999</v>
      </c>
      <c r="O145" s="33">
        <v>0.16178588511660003</v>
      </c>
      <c r="P145" s="33">
        <v>9.3992222222099991E-2</v>
      </c>
      <c r="Q145" s="34">
        <v>0.13106606089860004</v>
      </c>
      <c r="R145" s="34">
        <v>0.15089855835090002</v>
      </c>
      <c r="S145" s="34">
        <v>8.14874934636E-2</v>
      </c>
      <c r="T145" s="34">
        <v>0.15784262407710001</v>
      </c>
      <c r="U145" s="34">
        <v>0.18130925928015001</v>
      </c>
      <c r="V145" s="34">
        <v>0.10347404726730002</v>
      </c>
      <c r="W145" s="34">
        <v>0.1182069131043</v>
      </c>
      <c r="X145" s="34">
        <v>0.18076058472030002</v>
      </c>
      <c r="Y145" s="34">
        <v>0.15345701963159999</v>
      </c>
      <c r="Z145" s="34">
        <v>0.14639115524729998</v>
      </c>
      <c r="AA145" s="35">
        <v>0.14203374611160002</v>
      </c>
      <c r="AB145" s="36"/>
      <c r="AC145" s="45">
        <f ca="1">OFFSET(AB145,0,-1)/OFFSET(AB145,0,-2)-1</f>
        <v>-2.9765521887841873E-2</v>
      </c>
      <c r="AD145" s="45">
        <f ca="1">OFFSET(AB145,0,-1)/OFFSET(AB145,0,-5)-1</f>
        <v>0.20156886244272698</v>
      </c>
    </row>
    <row r="146" spans="1:30" x14ac:dyDescent="0.25">
      <c r="B146" s="140" t="s">
        <v>82</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09"/>
      <c r="AA146" s="141"/>
      <c r="AB146" s="36"/>
      <c r="AC146" s="142"/>
      <c r="AD146" s="142"/>
    </row>
    <row r="147" spans="1:30" ht="17.25" x14ac:dyDescent="0.25">
      <c r="B147" s="78" t="s">
        <v>83</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v>4.7104909953000006E-2</v>
      </c>
      <c r="M147" s="33">
        <v>5.3918233244000004E-2</v>
      </c>
      <c r="N147" s="33">
        <v>4.3295777000000001E-2</v>
      </c>
      <c r="O147" s="33">
        <v>4.2820830000000004E-2</v>
      </c>
      <c r="P147" s="33">
        <v>5.7077971000000005E-2</v>
      </c>
      <c r="Q147" s="34">
        <v>5.4238113999999997E-2</v>
      </c>
      <c r="R147" s="34">
        <v>4.2258186000000003E-2</v>
      </c>
      <c r="S147" s="34">
        <v>4.0062869999999993E-2</v>
      </c>
      <c r="T147" s="34">
        <v>4.8905549999999999E-2</v>
      </c>
      <c r="U147" s="34">
        <v>5.5625090000000002E-2</v>
      </c>
      <c r="V147" s="34">
        <v>4.7405491000000001E-2</v>
      </c>
      <c r="W147" s="34">
        <v>5.1272810000000002E-2</v>
      </c>
      <c r="X147" s="34">
        <v>5.8607720999999995E-2</v>
      </c>
      <c r="Y147" s="34">
        <v>6.1889128000000002E-2</v>
      </c>
      <c r="Z147" s="34">
        <v>4.2921220000000003E-2</v>
      </c>
      <c r="AA147" s="35">
        <v>6.2401889999999995E-2</v>
      </c>
      <c r="AB147" s="36"/>
      <c r="AC147" s="45">
        <f ca="1">OFFSET(AB147,0,-1)/OFFSET(AB147,0,-2)-1</f>
        <v>0.45387036994754548</v>
      </c>
      <c r="AD147" s="45">
        <f ca="1">OFFSET(AB147,0,-1)/OFFSET(AB147,0,-5)-1</f>
        <v>0.21705617460794513</v>
      </c>
    </row>
    <row r="148" spans="1:30"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36"/>
      <c r="AC148" s="110"/>
      <c r="AD148" s="110"/>
    </row>
    <row r="149" spans="1:30" s="4" customFormat="1" ht="15" customHeight="1" x14ac:dyDescent="0.25">
      <c r="B149" s="123" t="s">
        <v>84</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5"/>
      <c r="AC149" s="126"/>
      <c r="AD149" s="126"/>
    </row>
    <row r="150" spans="1:30" s="4" customFormat="1"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36"/>
      <c r="AC150" s="110"/>
      <c r="AD150" s="110"/>
    </row>
    <row r="151" spans="1:30" s="4" customFormat="1" x14ac:dyDescent="0.25">
      <c r="A151" s="22"/>
      <c r="B151" s="136" t="s">
        <v>85</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36"/>
      <c r="AC151" s="110"/>
      <c r="AD151" s="110"/>
    </row>
    <row r="152" spans="1:30" x14ac:dyDescent="0.25">
      <c r="B152" s="139" t="s">
        <v>2</v>
      </c>
      <c r="C152" s="115"/>
      <c r="D152" s="28" t="str">
        <f>D$10</f>
        <v>Q1 2012</v>
      </c>
      <c r="E152" s="28" t="str">
        <f t="shared" ref="E152:AD152" si="37">E$10</f>
        <v>Q2 2012</v>
      </c>
      <c r="F152" s="28" t="str">
        <f t="shared" si="37"/>
        <v>Q3 2012</v>
      </c>
      <c r="G152" s="28" t="str">
        <f t="shared" si="37"/>
        <v>Q4 2012</v>
      </c>
      <c r="H152" s="28" t="str">
        <f t="shared" si="37"/>
        <v>Q1 2013</v>
      </c>
      <c r="I152" s="28" t="str">
        <f t="shared" si="37"/>
        <v>Q2 2013</v>
      </c>
      <c r="J152" s="28" t="str">
        <f t="shared" si="37"/>
        <v>Q3 2013</v>
      </c>
      <c r="K152" s="28" t="str">
        <f t="shared" si="37"/>
        <v>Q4 2013</v>
      </c>
      <c r="L152" s="28" t="str">
        <f t="shared" si="37"/>
        <v>Q1 2014</v>
      </c>
      <c r="M152" s="28" t="str">
        <f t="shared" si="37"/>
        <v>Q2 2014</v>
      </c>
      <c r="N152" s="28" t="str">
        <f t="shared" si="37"/>
        <v>Q3 2014</v>
      </c>
      <c r="O152" s="28" t="str">
        <f t="shared" si="37"/>
        <v>Q4 2014</v>
      </c>
      <c r="P152" s="28" t="str">
        <f t="shared" si="37"/>
        <v>Q1 2015</v>
      </c>
      <c r="Q152" s="28" t="str">
        <f t="shared" si="37"/>
        <v>Q2 2015</v>
      </c>
      <c r="R152" s="28" t="str">
        <f t="shared" si="37"/>
        <v>Q3 2015</v>
      </c>
      <c r="S152" s="28" t="str">
        <f t="shared" si="37"/>
        <v>Q4 2015</v>
      </c>
      <c r="T152" s="28" t="str">
        <f t="shared" si="37"/>
        <v>Q1 2016</v>
      </c>
      <c r="U152" s="28" t="str">
        <f t="shared" si="37"/>
        <v>Q2 2016</v>
      </c>
      <c r="V152" s="28" t="str">
        <f t="shared" si="37"/>
        <v>Q3 2016</v>
      </c>
      <c r="W152" s="28" t="str">
        <f t="shared" si="37"/>
        <v>Q4 2016</v>
      </c>
      <c r="X152" s="28" t="str">
        <f t="shared" si="37"/>
        <v>Q1 2017</v>
      </c>
      <c r="Y152" s="28" t="str">
        <f t="shared" si="37"/>
        <v>Q2 2017</v>
      </c>
      <c r="Z152" s="28" t="str">
        <f t="shared" si="37"/>
        <v>Q3 2017</v>
      </c>
      <c r="AA152" s="29" t="str">
        <f t="shared" si="37"/>
        <v>Q4 2017</v>
      </c>
      <c r="AB152" s="30"/>
      <c r="AC152" s="31" t="str">
        <f>AC$10</f>
        <v>QoQ</v>
      </c>
      <c r="AD152" s="31" t="str">
        <f t="shared" si="37"/>
        <v>YoY</v>
      </c>
    </row>
    <row r="153" spans="1:30" x14ac:dyDescent="0.25">
      <c r="B153" s="78" t="s">
        <v>86</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v>6.2684999999999998E-3</v>
      </c>
      <c r="M153" s="33">
        <v>4.2421999999999998E-3</v>
      </c>
      <c r="N153" s="33">
        <v>0.15083902000000002</v>
      </c>
      <c r="O153" s="33">
        <v>0.15711443999999999</v>
      </c>
      <c r="P153" s="33">
        <v>0.10055362</v>
      </c>
      <c r="Q153" s="34">
        <v>0.13323939999999998</v>
      </c>
      <c r="R153" s="34">
        <v>0.30580373000000005</v>
      </c>
      <c r="S153" s="34">
        <v>8.9749169999999989E-2</v>
      </c>
      <c r="T153" s="34">
        <v>0.15941328000000002</v>
      </c>
      <c r="U153" s="34">
        <v>0.15470811000000001</v>
      </c>
      <c r="V153" s="34">
        <v>6.8027450000000003E-2</v>
      </c>
      <c r="W153" s="34">
        <v>7.9952399999999993E-2</v>
      </c>
      <c r="X153" s="34">
        <v>2.8778800000000004E-2</v>
      </c>
      <c r="Y153" s="34">
        <v>0.1032088</v>
      </c>
      <c r="Z153" s="34">
        <v>0.18734334999999999</v>
      </c>
      <c r="AA153" s="35">
        <v>0.25398831000000005</v>
      </c>
      <c r="AB153" s="36"/>
      <c r="AC153" s="45">
        <f t="shared" ref="AC153:AC159" ca="1" si="38">OFFSET(AB153,0,-1)/OFFSET(AB153,0,-2)-1</f>
        <v>0.35573699306647422</v>
      </c>
      <c r="AD153" s="45">
        <f t="shared" ref="AD153:AD159" ca="1" si="39">OFFSET(AB153,0,-1)/OFFSET(AB153,0,-5)-1</f>
        <v>2.1767440377024339</v>
      </c>
    </row>
    <row r="154" spans="1:30" x14ac:dyDescent="0.25">
      <c r="B154" s="78" t="s">
        <v>87</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v>1.05986943</v>
      </c>
      <c r="M154" s="33">
        <v>0.90487295000000056</v>
      </c>
      <c r="N154" s="33">
        <v>0.97623216999999995</v>
      </c>
      <c r="O154" s="33">
        <v>1.3600674499999994</v>
      </c>
      <c r="P154" s="33">
        <v>1.1678817100000005</v>
      </c>
      <c r="Q154" s="34">
        <v>1.2759178100000006</v>
      </c>
      <c r="R154" s="34">
        <v>1.1325239599999994</v>
      </c>
      <c r="S154" s="34">
        <v>1.3771598799999998</v>
      </c>
      <c r="T154" s="34">
        <v>1.2911970199999996</v>
      </c>
      <c r="U154" s="34">
        <v>1.0668413800000005</v>
      </c>
      <c r="V154" s="34">
        <v>1.02730707</v>
      </c>
      <c r="W154" s="34">
        <v>1.3367765699999996</v>
      </c>
      <c r="X154" s="34">
        <v>1.1786083799999998</v>
      </c>
      <c r="Y154" s="34">
        <v>0.81048449000000067</v>
      </c>
      <c r="Z154" s="34">
        <v>1.104915429999999</v>
      </c>
      <c r="AA154" s="35">
        <v>1.4951403599999999</v>
      </c>
      <c r="AB154" s="36"/>
      <c r="AC154" s="45">
        <f t="shared" ca="1" si="38"/>
        <v>0.35317176265698569</v>
      </c>
      <c r="AD154" s="45">
        <f t="shared" ca="1" si="39"/>
        <v>0.11846691029301959</v>
      </c>
    </row>
    <row r="155" spans="1:30" x14ac:dyDescent="0.25">
      <c r="B155" s="78" t="s">
        <v>28</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v>1.9035030948832004</v>
      </c>
      <c r="M155" s="33">
        <v>2.0670313506545495</v>
      </c>
      <c r="N155" s="33">
        <v>1.9723177869079496</v>
      </c>
      <c r="O155" s="33">
        <v>1.9300116948265</v>
      </c>
      <c r="P155" s="33">
        <v>1.9769248920834011</v>
      </c>
      <c r="Q155" s="34">
        <v>2.0003689088123502</v>
      </c>
      <c r="R155" s="34">
        <v>2.0454677557220498</v>
      </c>
      <c r="S155" s="34">
        <v>1.8319762089968503</v>
      </c>
      <c r="T155" s="34">
        <v>2.0133692622803507</v>
      </c>
      <c r="U155" s="34">
        <v>2.1342275438494989</v>
      </c>
      <c r="V155" s="34">
        <v>2.0150516179126994</v>
      </c>
      <c r="W155" s="34">
        <v>1.9183046936412995</v>
      </c>
      <c r="X155" s="34">
        <v>2.1141105335797499</v>
      </c>
      <c r="Y155" s="34">
        <v>2.1887615438641501</v>
      </c>
      <c r="Z155" s="34">
        <v>2.1245751831832003</v>
      </c>
      <c r="AA155" s="35">
        <v>2.0810895989815394</v>
      </c>
      <c r="AB155" s="36"/>
      <c r="AC155" s="45">
        <f t="shared" ca="1" si="38"/>
        <v>-2.0467896145010656E-2</v>
      </c>
      <c r="AD155" s="45">
        <f t="shared" ca="1" si="39"/>
        <v>8.4858732754932609E-2</v>
      </c>
    </row>
    <row r="156" spans="1:30" x14ac:dyDescent="0.25">
      <c r="B156" s="78" t="s">
        <v>88</v>
      </c>
      <c r="C156" s="79"/>
      <c r="D156" s="33">
        <v>0</v>
      </c>
      <c r="E156" s="33">
        <v>1.9050499999999999E-3</v>
      </c>
      <c r="F156" s="33">
        <v>1.449E-5</v>
      </c>
      <c r="G156" s="33">
        <v>0</v>
      </c>
      <c r="H156" s="33">
        <v>0</v>
      </c>
      <c r="I156" s="33">
        <v>1.9342000000000001E-3</v>
      </c>
      <c r="J156" s="33">
        <v>5.7852272999999996E-2</v>
      </c>
      <c r="K156" s="33">
        <v>9.3943700000000005E-2</v>
      </c>
      <c r="L156" s="33">
        <v>7.4184689999999998E-2</v>
      </c>
      <c r="M156" s="33">
        <v>8.4830040000000009E-2</v>
      </c>
      <c r="N156" s="33">
        <v>6.5252340000000006E-2</v>
      </c>
      <c r="O156" s="33">
        <v>6.4397600000000013E-2</v>
      </c>
      <c r="P156" s="33">
        <v>5.2396124000000002E-2</v>
      </c>
      <c r="Q156" s="34">
        <v>7.3452481999999999E-2</v>
      </c>
      <c r="R156" s="34">
        <v>5.609351600000001E-2</v>
      </c>
      <c r="S156" s="34">
        <v>0.10422942800000001</v>
      </c>
      <c r="T156" s="34">
        <v>0.16854418400000004</v>
      </c>
      <c r="U156" s="34">
        <v>0.15825392899999999</v>
      </c>
      <c r="V156" s="34">
        <v>0.19404750400000001</v>
      </c>
      <c r="W156" s="34">
        <v>0.14006735599999998</v>
      </c>
      <c r="X156" s="34">
        <v>9.2971385000000004E-2</v>
      </c>
      <c r="Y156" s="34">
        <v>0.17557859554831282</v>
      </c>
      <c r="Z156" s="34">
        <v>0.21916005699999999</v>
      </c>
      <c r="AA156" s="35">
        <v>0.22859618900000001</v>
      </c>
      <c r="AB156" s="36"/>
      <c r="AC156" s="45">
        <f t="shared" ca="1" si="38"/>
        <v>4.3055893163962855E-2</v>
      </c>
      <c r="AD156" s="45">
        <f t="shared" ca="1" si="39"/>
        <v>0.63204472139818257</v>
      </c>
    </row>
    <row r="157" spans="1:30" x14ac:dyDescent="0.25">
      <c r="B157" s="78" t="s">
        <v>36</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v>0.46765646699999996</v>
      </c>
      <c r="M157" s="33">
        <v>0.541800438</v>
      </c>
      <c r="N157" s="33">
        <v>0.57961143199999998</v>
      </c>
      <c r="O157" s="33">
        <v>0.40442866499999996</v>
      </c>
      <c r="P157" s="33">
        <v>0.52907568500000002</v>
      </c>
      <c r="Q157" s="34">
        <v>0.46495750600000008</v>
      </c>
      <c r="R157" s="34">
        <v>0.55060403599999996</v>
      </c>
      <c r="S157" s="34">
        <v>0.34511646800000001</v>
      </c>
      <c r="T157" s="34">
        <v>0.40195273299999995</v>
      </c>
      <c r="U157" s="34">
        <v>0.49876653199999998</v>
      </c>
      <c r="V157" s="34">
        <v>0.50072511299999989</v>
      </c>
      <c r="W157" s="34">
        <v>0.51308957600000005</v>
      </c>
      <c r="X157" s="34">
        <v>0.42126030800000003</v>
      </c>
      <c r="Y157" s="34">
        <v>0.53262200030000006</v>
      </c>
      <c r="Z157" s="34">
        <v>0.54087372229499997</v>
      </c>
      <c r="AA157" s="35">
        <v>0.45263188999999998</v>
      </c>
      <c r="AB157" s="36"/>
      <c r="AC157" s="45">
        <f t="shared" ca="1" si="38"/>
        <v>-0.16314682828475757</v>
      </c>
      <c r="AD157" s="45">
        <f t="shared" ca="1" si="39"/>
        <v>-0.11783066510787987</v>
      </c>
    </row>
    <row r="158" spans="1:30" x14ac:dyDescent="0.25">
      <c r="B158" s="144" t="s">
        <v>38</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v>7.7769276999999998E-2</v>
      </c>
      <c r="M158" s="145">
        <v>8.6835522999999998E-2</v>
      </c>
      <c r="N158" s="145">
        <v>8.6341020000000004E-2</v>
      </c>
      <c r="O158" s="145">
        <v>7.9029678999999992E-2</v>
      </c>
      <c r="P158" s="145">
        <v>7.7885362E-2</v>
      </c>
      <c r="Q158" s="146">
        <v>6.1330078999999996E-2</v>
      </c>
      <c r="R158" s="146">
        <v>7.5133254999999996E-2</v>
      </c>
      <c r="S158" s="146">
        <v>5.8749344000000002E-2</v>
      </c>
      <c r="T158" s="146">
        <v>5.9033490000000008E-2</v>
      </c>
      <c r="U158" s="146">
        <v>7.0000264000000006E-2</v>
      </c>
      <c r="V158" s="146">
        <v>6.5139474000000003E-2</v>
      </c>
      <c r="W158" s="146">
        <v>6.5556053000000003E-2</v>
      </c>
      <c r="X158" s="146">
        <v>5.8712176000000005E-2</v>
      </c>
      <c r="Y158" s="146">
        <v>7.1505835000000004E-2</v>
      </c>
      <c r="Z158" s="146">
        <v>7.7424353000000001E-2</v>
      </c>
      <c r="AA158" s="147">
        <v>6.4478069999999998E-2</v>
      </c>
      <c r="AB158" s="36"/>
      <c r="AC158" s="148">
        <f t="shared" ca="1" si="38"/>
        <v>-0.16721202694454551</v>
      </c>
      <c r="AD158" s="148">
        <f t="shared" ca="1" si="39"/>
        <v>-1.6443683697674794E-2</v>
      </c>
    </row>
    <row r="159" spans="1:30" s="89" customFormat="1" x14ac:dyDescent="0.25">
      <c r="B159" s="82" t="s">
        <v>89</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AA159" si="40">SUM(M153:M158)</f>
        <v>3.6896125016545498</v>
      </c>
      <c r="N159" s="51">
        <f t="shared" si="40"/>
        <v>3.8305937689079492</v>
      </c>
      <c r="O159" s="51">
        <f t="shared" si="40"/>
        <v>3.9950495288264993</v>
      </c>
      <c r="P159" s="51">
        <f t="shared" si="40"/>
        <v>3.9047173930834012</v>
      </c>
      <c r="Q159" s="51">
        <f t="shared" si="40"/>
        <v>4.0092661858123506</v>
      </c>
      <c r="R159" s="51">
        <f t="shared" si="40"/>
        <v>4.1656262527220491</v>
      </c>
      <c r="S159" s="51">
        <f t="shared" si="40"/>
        <v>3.8069804989968503</v>
      </c>
      <c r="T159" s="51">
        <f t="shared" si="40"/>
        <v>4.0935099692803503</v>
      </c>
      <c r="U159" s="51">
        <f t="shared" si="40"/>
        <v>4.082797758849499</v>
      </c>
      <c r="V159" s="51">
        <f t="shared" si="40"/>
        <v>3.870298228912699</v>
      </c>
      <c r="W159" s="51">
        <f t="shared" si="40"/>
        <v>4.0537466486412992</v>
      </c>
      <c r="X159" s="51">
        <f t="shared" si="40"/>
        <v>3.8944415825797494</v>
      </c>
      <c r="Y159" s="51">
        <f t="shared" si="40"/>
        <v>3.8821612647124635</v>
      </c>
      <c r="Z159" s="51">
        <f t="shared" si="40"/>
        <v>4.2542920954781991</v>
      </c>
      <c r="AA159" s="52">
        <f t="shared" si="40"/>
        <v>4.5759244179815397</v>
      </c>
      <c r="AB159" s="53"/>
      <c r="AC159" s="54">
        <f t="shared" ca="1" si="38"/>
        <v>7.5601842864808644E-2</v>
      </c>
      <c r="AD159" s="54">
        <f t="shared" ca="1" si="39"/>
        <v>0.12881361727804563</v>
      </c>
    </row>
    <row r="160" spans="1:30" s="4" customFormat="1"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36"/>
      <c r="AC160" s="110"/>
      <c r="AD160" s="110"/>
    </row>
    <row r="161" spans="1:33" x14ac:dyDescent="0.25">
      <c r="A161" s="22"/>
      <c r="B161" s="136" t="s">
        <v>90</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3"/>
      <c r="AB161" s="134"/>
      <c r="AC161" s="135"/>
      <c r="AD161" s="135"/>
    </row>
    <row r="162" spans="1:33" x14ac:dyDescent="0.25">
      <c r="B162" s="139" t="s">
        <v>2</v>
      </c>
      <c r="C162" s="115"/>
      <c r="D162" s="28" t="str">
        <f>D$10</f>
        <v>Q1 2012</v>
      </c>
      <c r="E162" s="28" t="str">
        <f t="shared" ref="E162:AD162" si="41">E$10</f>
        <v>Q2 2012</v>
      </c>
      <c r="F162" s="28" t="str">
        <f t="shared" si="41"/>
        <v>Q3 2012</v>
      </c>
      <c r="G162" s="28" t="str">
        <f t="shared" si="41"/>
        <v>Q4 2012</v>
      </c>
      <c r="H162" s="28" t="str">
        <f t="shared" si="41"/>
        <v>Q1 2013</v>
      </c>
      <c r="I162" s="28" t="str">
        <f t="shared" si="41"/>
        <v>Q2 2013</v>
      </c>
      <c r="J162" s="28" t="str">
        <f t="shared" si="41"/>
        <v>Q3 2013</v>
      </c>
      <c r="K162" s="28" t="str">
        <f t="shared" si="41"/>
        <v>Q4 2013</v>
      </c>
      <c r="L162" s="28" t="str">
        <f t="shared" si="41"/>
        <v>Q1 2014</v>
      </c>
      <c r="M162" s="28" t="str">
        <f t="shared" si="41"/>
        <v>Q2 2014</v>
      </c>
      <c r="N162" s="28" t="str">
        <f t="shared" si="41"/>
        <v>Q3 2014</v>
      </c>
      <c r="O162" s="28" t="str">
        <f t="shared" si="41"/>
        <v>Q4 2014</v>
      </c>
      <c r="P162" s="28" t="str">
        <f t="shared" si="41"/>
        <v>Q1 2015</v>
      </c>
      <c r="Q162" s="28" t="str">
        <f t="shared" si="41"/>
        <v>Q2 2015</v>
      </c>
      <c r="R162" s="28" t="str">
        <f t="shared" si="41"/>
        <v>Q3 2015</v>
      </c>
      <c r="S162" s="28" t="str">
        <f t="shared" si="41"/>
        <v>Q4 2015</v>
      </c>
      <c r="T162" s="28" t="str">
        <f t="shared" si="41"/>
        <v>Q1 2016</v>
      </c>
      <c r="U162" s="28" t="str">
        <f t="shared" si="41"/>
        <v>Q2 2016</v>
      </c>
      <c r="V162" s="28" t="str">
        <f t="shared" si="41"/>
        <v>Q3 2016</v>
      </c>
      <c r="W162" s="28" t="str">
        <f t="shared" si="41"/>
        <v>Q4 2016</v>
      </c>
      <c r="X162" s="28" t="str">
        <f t="shared" si="41"/>
        <v>Q1 2017</v>
      </c>
      <c r="Y162" s="28" t="str">
        <f t="shared" si="41"/>
        <v>Q2 2017</v>
      </c>
      <c r="Z162" s="28" t="str">
        <f t="shared" si="41"/>
        <v>Q3 2017</v>
      </c>
      <c r="AA162" s="29" t="str">
        <f t="shared" si="41"/>
        <v>Q4 2017</v>
      </c>
      <c r="AB162" s="30"/>
      <c r="AC162" s="31" t="str">
        <f>AC$10</f>
        <v>QoQ</v>
      </c>
      <c r="AD162" s="31" t="str">
        <f t="shared" si="41"/>
        <v>YoY</v>
      </c>
    </row>
    <row r="163" spans="1:33" x14ac:dyDescent="0.25">
      <c r="A163" s="149"/>
      <c r="B163" s="150" t="s">
        <v>86</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v>6.2684999999999998E-3</v>
      </c>
      <c r="M163" s="33">
        <v>4.2421999999999998E-3</v>
      </c>
      <c r="N163" s="33">
        <v>0.15083902000000002</v>
      </c>
      <c r="O163" s="33">
        <v>0.15711443999999999</v>
      </c>
      <c r="P163" s="33">
        <v>0.10055362</v>
      </c>
      <c r="Q163" s="34">
        <v>0.13323939999999998</v>
      </c>
      <c r="R163" s="34">
        <v>0.30580373000000005</v>
      </c>
      <c r="S163" s="34">
        <v>8.9749169999999989E-2</v>
      </c>
      <c r="T163" s="34">
        <v>0.15941328000000002</v>
      </c>
      <c r="U163" s="34">
        <v>0.15470811000000001</v>
      </c>
      <c r="V163" s="34">
        <v>6.8027450000000003E-2</v>
      </c>
      <c r="W163" s="34">
        <v>7.9952399999999993E-2</v>
      </c>
      <c r="X163" s="34">
        <v>2.8778800000000004E-2</v>
      </c>
      <c r="Y163" s="34">
        <v>0.1032088</v>
      </c>
      <c r="Z163" s="34">
        <v>0.18734334999999999</v>
      </c>
      <c r="AA163" s="35">
        <v>0.25398831000000005</v>
      </c>
      <c r="AB163" s="36"/>
      <c r="AC163" s="45">
        <f t="shared" ref="AC163:AC171" ca="1" si="42">OFFSET(AB163,0,-1)/OFFSET(AB163,0,-2)-1</f>
        <v>0.35573699306647422</v>
      </c>
      <c r="AD163" s="45">
        <f t="shared" ref="AD163:AD171" ca="1" si="43">OFFSET(AB163,0,-1)/OFFSET(AB163,0,-5)-1</f>
        <v>2.1767440377024339</v>
      </c>
    </row>
    <row r="164" spans="1:33" x14ac:dyDescent="0.25">
      <c r="B164" s="150" t="s">
        <v>87</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v>1.5399262399999998</v>
      </c>
      <c r="M164" s="33">
        <v>1.33973209</v>
      </c>
      <c r="N164" s="33">
        <v>1.6598468400000002</v>
      </c>
      <c r="O164" s="33">
        <v>1.9027040499999994</v>
      </c>
      <c r="P164" s="33">
        <v>1.5269994000000007</v>
      </c>
      <c r="Q164" s="34">
        <v>1.6723066500000008</v>
      </c>
      <c r="R164" s="34">
        <v>1.6752841099999995</v>
      </c>
      <c r="S164" s="34">
        <v>1.8195848899999996</v>
      </c>
      <c r="T164" s="34">
        <v>1.6057993299999997</v>
      </c>
      <c r="U164" s="34">
        <v>1.6630704900000006</v>
      </c>
      <c r="V164" s="34">
        <v>1.5193919300000001</v>
      </c>
      <c r="W164" s="34">
        <v>1.7731435599999996</v>
      </c>
      <c r="X164" s="34">
        <v>1.7113539699999998</v>
      </c>
      <c r="Y164" s="34">
        <v>1.4981502400000006</v>
      </c>
      <c r="Z164" s="34">
        <v>1.6773553099999992</v>
      </c>
      <c r="AA164" s="35">
        <v>1.8462550600000001</v>
      </c>
      <c r="AB164" s="36"/>
      <c r="AC164" s="45">
        <f t="shared" ca="1" si="42"/>
        <v>0.10069408013499603</v>
      </c>
      <c r="AD164" s="45">
        <f t="shared" ca="1" si="43"/>
        <v>4.1232701992838239E-2</v>
      </c>
    </row>
    <row r="165" spans="1:33" s="152" customFormat="1" x14ac:dyDescent="0.2">
      <c r="B165" s="78" t="s">
        <v>30</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v>0.58817329000000007</v>
      </c>
      <c r="M165" s="33">
        <v>0.60973440999999973</v>
      </c>
      <c r="N165" s="33">
        <v>0.58170780999999994</v>
      </c>
      <c r="O165" s="33">
        <v>0.58618841999999993</v>
      </c>
      <c r="P165" s="33">
        <v>0.66690371000000093</v>
      </c>
      <c r="Q165" s="34">
        <v>0.65183105000000041</v>
      </c>
      <c r="R165" s="34">
        <v>0.63547093999999971</v>
      </c>
      <c r="S165" s="34">
        <v>0.65300709000000023</v>
      </c>
      <c r="T165" s="34">
        <v>0.69135688000000028</v>
      </c>
      <c r="U165" s="34">
        <v>0.6851127299999995</v>
      </c>
      <c r="V165" s="34">
        <v>0.65258999999999989</v>
      </c>
      <c r="W165" s="34">
        <v>0.62587363999999901</v>
      </c>
      <c r="X165" s="34">
        <v>0.68760087000000003</v>
      </c>
      <c r="Y165" s="34">
        <v>0.68598081</v>
      </c>
      <c r="Z165" s="34">
        <v>0.61956196999999991</v>
      </c>
      <c r="AA165" s="35">
        <v>0.62464402999999979</v>
      </c>
      <c r="AB165" s="36"/>
      <c r="AC165" s="45">
        <f t="shared" ca="1" si="42"/>
        <v>8.2026661513776578E-3</v>
      </c>
      <c r="AD165" s="45">
        <f t="shared" ca="1" si="43"/>
        <v>-1.9646297933225698E-3</v>
      </c>
    </row>
    <row r="166" spans="1:33" s="152" customFormat="1" x14ac:dyDescent="0.2">
      <c r="B166" s="78" t="s">
        <v>31</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v>0.38367411000000012</v>
      </c>
      <c r="M166" s="33">
        <v>0.39773743</v>
      </c>
      <c r="N166" s="33">
        <v>0.39378893999999998</v>
      </c>
      <c r="O166" s="33">
        <v>0.34688941999999995</v>
      </c>
      <c r="P166" s="33">
        <v>0.38785318000000008</v>
      </c>
      <c r="Q166" s="34">
        <v>0.35045854999999998</v>
      </c>
      <c r="R166" s="34">
        <v>0.39803684999999978</v>
      </c>
      <c r="S166" s="34">
        <v>0.35730229999999985</v>
      </c>
      <c r="T166" s="34">
        <v>0.4021425600000002</v>
      </c>
      <c r="U166" s="34">
        <v>0.38836527999999998</v>
      </c>
      <c r="V166" s="34">
        <v>0.39242413999999975</v>
      </c>
      <c r="W166" s="34">
        <v>0.32941498000000008</v>
      </c>
      <c r="X166" s="34">
        <v>0.36976862000000005</v>
      </c>
      <c r="Y166" s="34">
        <v>0.40468186000000028</v>
      </c>
      <c r="Z166" s="34">
        <v>0.39210702000000003</v>
      </c>
      <c r="AA166" s="35">
        <v>0.36139995000000036</v>
      </c>
      <c r="AB166" s="36"/>
      <c r="AC166" s="45">
        <f t="shared" ca="1" si="42"/>
        <v>-7.8312982001698561E-2</v>
      </c>
      <c r="AD166" s="45">
        <f t="shared" ca="1" si="43"/>
        <v>9.7096282628070796E-2</v>
      </c>
    </row>
    <row r="167" spans="1:33" s="152" customFormat="1" x14ac:dyDescent="0.2">
      <c r="B167" s="78" t="s">
        <v>32</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v>0.14616910999999999</v>
      </c>
      <c r="M167" s="33">
        <v>0.16569923</v>
      </c>
      <c r="N167" s="33">
        <v>0.15612366999999999</v>
      </c>
      <c r="O167" s="33">
        <v>0.14819984000000003</v>
      </c>
      <c r="P167" s="33">
        <v>0.16837519999999997</v>
      </c>
      <c r="Q167" s="34">
        <v>0.15203261999999995</v>
      </c>
      <c r="R167" s="34">
        <v>0.19721264000000008</v>
      </c>
      <c r="S167" s="34">
        <v>0.14686461000000003</v>
      </c>
      <c r="T167" s="34">
        <v>0.11639611</v>
      </c>
      <c r="U167" s="34">
        <v>0.17401945999999999</v>
      </c>
      <c r="V167" s="34">
        <v>0.18907397000000004</v>
      </c>
      <c r="W167" s="34">
        <v>0.17449014000000002</v>
      </c>
      <c r="X167" s="34">
        <v>0.17632837999999998</v>
      </c>
      <c r="Y167" s="34">
        <v>0.18104923000000003</v>
      </c>
      <c r="Z167" s="34">
        <v>0.19311832000000004</v>
      </c>
      <c r="AA167" s="35">
        <v>0.20401998000000005</v>
      </c>
      <c r="AB167" s="36"/>
      <c r="AC167" s="45">
        <f t="shared" ca="1" si="42"/>
        <v>5.6450677491394874E-2</v>
      </c>
      <c r="AD167" s="45">
        <f t="shared" ca="1" si="43"/>
        <v>0.16923500663132041</v>
      </c>
    </row>
    <row r="168" spans="1:33" s="152" customFormat="1" x14ac:dyDescent="0.2">
      <c r="B168" s="78" t="s">
        <v>33</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v>0.12448864</v>
      </c>
      <c r="M168" s="33">
        <v>0.11662563000000001</v>
      </c>
      <c r="N168" s="33">
        <v>0.1245412</v>
      </c>
      <c r="O168" s="33">
        <v>0.14075483999999996</v>
      </c>
      <c r="P168" s="33">
        <v>0.10441102000000001</v>
      </c>
      <c r="Q168" s="34">
        <v>0.10296056999999996</v>
      </c>
      <c r="R168" s="34">
        <v>8.9678709999999995E-2</v>
      </c>
      <c r="S168" s="34">
        <v>7.973748999999998E-2</v>
      </c>
      <c r="T168" s="34">
        <v>9.8610870000000003E-2</v>
      </c>
      <c r="U168" s="34">
        <v>0.11444951000000003</v>
      </c>
      <c r="V168" s="34">
        <v>0.13152136999999994</v>
      </c>
      <c r="W168" s="34">
        <v>0.12150303999999996</v>
      </c>
      <c r="X168" s="34">
        <v>0.10585884999999999</v>
      </c>
      <c r="Y168" s="34">
        <v>0.11184703999999999</v>
      </c>
      <c r="Z168" s="34">
        <v>0.10157418000000001</v>
      </c>
      <c r="AA168" s="35">
        <v>9.4418010000000011E-2</v>
      </c>
      <c r="AB168" s="36"/>
      <c r="AC168" s="45">
        <f t="shared" ca="1" si="42"/>
        <v>-7.0452648497876136E-2</v>
      </c>
      <c r="AD168" s="45">
        <f t="shared" ca="1" si="43"/>
        <v>-0.22291648011440668</v>
      </c>
    </row>
    <row r="169" spans="1:33" s="152" customFormat="1" x14ac:dyDescent="0.2">
      <c r="B169" s="78" t="s">
        <v>35</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v>7.2434990000000005E-2</v>
      </c>
      <c r="M169" s="33">
        <v>7.1755799999999995E-2</v>
      </c>
      <c r="N169" s="33">
        <v>4.2966629999999999E-2</v>
      </c>
      <c r="O169" s="33">
        <v>5.1917309999999987E-2</v>
      </c>
      <c r="P169" s="33">
        <v>5.855862999999998E-2</v>
      </c>
      <c r="Q169" s="34">
        <v>6.9431120000000027E-2</v>
      </c>
      <c r="R169" s="34">
        <v>6.4300630000000011E-2</v>
      </c>
      <c r="S169" s="34">
        <v>6.0079050000000009E-2</v>
      </c>
      <c r="T169" s="34">
        <v>6.0203130000000014E-2</v>
      </c>
      <c r="U169" s="34">
        <v>7.5761990000000001E-2</v>
      </c>
      <c r="V169" s="34">
        <v>7.9080619999999976E-2</v>
      </c>
      <c r="W169" s="34">
        <v>8.0353820000000006E-2</v>
      </c>
      <c r="X169" s="34">
        <v>7.7212819999999988E-2</v>
      </c>
      <c r="Y169" s="34">
        <v>7.9092069999999973E-2</v>
      </c>
      <c r="Z169" s="34">
        <v>7.1787340000000005E-2</v>
      </c>
      <c r="AA169" s="35">
        <v>7.1152979999999991E-2</v>
      </c>
      <c r="AB169" s="36"/>
      <c r="AC169" s="45">
        <f t="shared" ca="1" si="42"/>
        <v>-8.8366555997201335E-3</v>
      </c>
      <c r="AD169" s="45">
        <f t="shared" ca="1" si="43"/>
        <v>-0.114504077093037</v>
      </c>
    </row>
    <row r="170" spans="1:33" s="152" customFormat="1" x14ac:dyDescent="0.2">
      <c r="B170" s="144" t="s">
        <v>34</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v>6.2940150999999972E-2</v>
      </c>
      <c r="M170" s="145">
        <v>6.5028795E-2</v>
      </c>
      <c r="N170" s="145">
        <v>6.8171403000000019E-2</v>
      </c>
      <c r="O170" s="145">
        <v>6.9067818000000003E-2</v>
      </c>
      <c r="P170" s="145">
        <v>6.6240449000000007E-2</v>
      </c>
      <c r="Q170" s="146">
        <v>6.994346100000004E-2</v>
      </c>
      <c r="R170" s="146">
        <v>7.0076933000000036E-2</v>
      </c>
      <c r="S170" s="146">
        <v>7.1561284000000003E-2</v>
      </c>
      <c r="T170" s="146">
        <v>6.7334750000000068E-2</v>
      </c>
      <c r="U170" s="146">
        <v>6.4959693999999971E-2</v>
      </c>
      <c r="V170" s="146">
        <v>5.5411950999999987E-2</v>
      </c>
      <c r="W170" s="146">
        <v>4.2260326000000001E-2</v>
      </c>
      <c r="X170" s="146">
        <v>5.7796181000000009E-2</v>
      </c>
      <c r="Y170" s="146">
        <v>6.0980761000000001E-2</v>
      </c>
      <c r="Z170" s="146">
        <v>6.6942746999999997E-2</v>
      </c>
      <c r="AA170" s="147">
        <v>7.1795415999999987E-2</v>
      </c>
      <c r="AB170" s="36"/>
      <c r="AC170" s="148">
        <f t="shared" ca="1" si="42"/>
        <v>7.2489839713329784E-2</v>
      </c>
      <c r="AD170" s="148">
        <f t="shared" ca="1" si="43"/>
        <v>0.69888457557095007</v>
      </c>
    </row>
    <row r="171" spans="1:33" s="89" customFormat="1" x14ac:dyDescent="0.25">
      <c r="B171" s="82" t="s">
        <v>39</v>
      </c>
      <c r="C171" s="81"/>
      <c r="D171" s="51">
        <f>SUM(D163:D170)</f>
        <v>2.9251792659999998</v>
      </c>
      <c r="E171" s="51">
        <f t="shared" ref="E171:AA171" si="44">SUM(E163:E170)</f>
        <v>3.2198315349999991</v>
      </c>
      <c r="F171" s="51">
        <f t="shared" si="44"/>
        <v>2.9513937580000014</v>
      </c>
      <c r="G171" s="51">
        <f t="shared" si="44"/>
        <v>3.0071454519999987</v>
      </c>
      <c r="H171" s="51">
        <f t="shared" si="44"/>
        <v>3.0374118880000012</v>
      </c>
      <c r="I171" s="51">
        <f t="shared" si="44"/>
        <v>2.9566752340000004</v>
      </c>
      <c r="J171" s="51">
        <f t="shared" si="44"/>
        <v>2.9392505909</v>
      </c>
      <c r="K171" s="51">
        <f t="shared" si="44"/>
        <v>3.1300123119999999</v>
      </c>
      <c r="L171" s="51">
        <f t="shared" si="44"/>
        <v>2.9240750310000001</v>
      </c>
      <c r="M171" s="51">
        <f t="shared" si="44"/>
        <v>2.7705555849999999</v>
      </c>
      <c r="N171" s="51">
        <f t="shared" si="44"/>
        <v>3.1779855129999999</v>
      </c>
      <c r="O171" s="51">
        <f t="shared" si="44"/>
        <v>3.4028361380000001</v>
      </c>
      <c r="P171" s="51">
        <f t="shared" si="44"/>
        <v>3.0798952090000014</v>
      </c>
      <c r="Q171" s="51">
        <f t="shared" si="44"/>
        <v>3.202203421000001</v>
      </c>
      <c r="R171" s="51">
        <f t="shared" si="44"/>
        <v>3.4358645429999988</v>
      </c>
      <c r="S171" s="51">
        <f t="shared" si="44"/>
        <v>3.2778858839999998</v>
      </c>
      <c r="T171" s="51">
        <f t="shared" si="44"/>
        <v>3.2012569100000006</v>
      </c>
      <c r="U171" s="51">
        <f t="shared" si="44"/>
        <v>3.3204472640000002</v>
      </c>
      <c r="V171" s="51">
        <f t="shared" si="44"/>
        <v>3.0875214309999994</v>
      </c>
      <c r="W171" s="51">
        <f t="shared" si="44"/>
        <v>3.226991905999999</v>
      </c>
      <c r="X171" s="51">
        <f t="shared" si="44"/>
        <v>3.214698491</v>
      </c>
      <c r="Y171" s="51">
        <f t="shared" si="44"/>
        <v>3.1249908110000009</v>
      </c>
      <c r="Z171" s="51">
        <f t="shared" si="44"/>
        <v>3.3097902369999992</v>
      </c>
      <c r="AA171" s="52">
        <f t="shared" si="44"/>
        <v>3.5276737360000006</v>
      </c>
      <c r="AB171" s="53"/>
      <c r="AC171" s="54">
        <f t="shared" ca="1" si="42"/>
        <v>6.5830002325915293E-2</v>
      </c>
      <c r="AD171" s="54">
        <f t="shared" ca="1" si="43"/>
        <v>9.3177125557996954E-2</v>
      </c>
    </row>
    <row r="172" spans="1:33"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75"/>
      <c r="AB172" s="15"/>
      <c r="AC172" s="16"/>
      <c r="AD172" s="16"/>
    </row>
    <row r="173" spans="1:33" s="4" customFormat="1" x14ac:dyDescent="0.25">
      <c r="A173" s="22"/>
      <c r="B173" s="153" t="s">
        <v>91</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36"/>
      <c r="AC173" s="110"/>
      <c r="AD173" s="110"/>
    </row>
    <row r="174" spans="1:33" s="4" customFormat="1" x14ac:dyDescent="0.25">
      <c r="B174" s="139" t="s">
        <v>2</v>
      </c>
      <c r="C174" s="115"/>
      <c r="D174" s="28" t="str">
        <f>D$10</f>
        <v>Q1 2012</v>
      </c>
      <c r="E174" s="28" t="str">
        <f t="shared" ref="E174:AD174" si="45">E$10</f>
        <v>Q2 2012</v>
      </c>
      <c r="F174" s="28" t="str">
        <f t="shared" si="45"/>
        <v>Q3 2012</v>
      </c>
      <c r="G174" s="28" t="str">
        <f t="shared" si="45"/>
        <v>Q4 2012</v>
      </c>
      <c r="H174" s="28" t="str">
        <f t="shared" si="45"/>
        <v>Q1 2013</v>
      </c>
      <c r="I174" s="28" t="str">
        <f t="shared" si="45"/>
        <v>Q2 2013</v>
      </c>
      <c r="J174" s="28" t="str">
        <f t="shared" si="45"/>
        <v>Q3 2013</v>
      </c>
      <c r="K174" s="28" t="str">
        <f t="shared" si="45"/>
        <v>Q4 2013</v>
      </c>
      <c r="L174" s="28" t="str">
        <f t="shared" si="45"/>
        <v>Q1 2014</v>
      </c>
      <c r="M174" s="28" t="str">
        <f t="shared" si="45"/>
        <v>Q2 2014</v>
      </c>
      <c r="N174" s="28" t="str">
        <f t="shared" si="45"/>
        <v>Q3 2014</v>
      </c>
      <c r="O174" s="28" t="str">
        <f t="shared" si="45"/>
        <v>Q4 2014</v>
      </c>
      <c r="P174" s="28" t="str">
        <f t="shared" si="45"/>
        <v>Q1 2015</v>
      </c>
      <c r="Q174" s="28" t="str">
        <f t="shared" si="45"/>
        <v>Q2 2015</v>
      </c>
      <c r="R174" s="28" t="str">
        <f t="shared" si="45"/>
        <v>Q3 2015</v>
      </c>
      <c r="S174" s="28" t="str">
        <f t="shared" si="45"/>
        <v>Q4 2015</v>
      </c>
      <c r="T174" s="28" t="str">
        <f t="shared" si="45"/>
        <v>Q1 2016</v>
      </c>
      <c r="U174" s="28" t="str">
        <f t="shared" si="45"/>
        <v>Q2 2016</v>
      </c>
      <c r="V174" s="28" t="str">
        <f t="shared" si="45"/>
        <v>Q3 2016</v>
      </c>
      <c r="W174" s="28" t="str">
        <f t="shared" si="45"/>
        <v>Q4 2016</v>
      </c>
      <c r="X174" s="28" t="str">
        <f t="shared" si="45"/>
        <v>Q1 2017</v>
      </c>
      <c r="Y174" s="28" t="str">
        <f t="shared" si="45"/>
        <v>Q2 2017</v>
      </c>
      <c r="Z174" s="28" t="str">
        <f t="shared" si="45"/>
        <v>Q3 2017</v>
      </c>
      <c r="AA174" s="29" t="str">
        <f t="shared" si="45"/>
        <v>Q4 2017</v>
      </c>
      <c r="AB174" s="30"/>
      <c r="AC174" s="31" t="str">
        <f>AC$10</f>
        <v>QoQ</v>
      </c>
      <c r="AD174" s="31" t="str">
        <f t="shared" si="45"/>
        <v>YoY</v>
      </c>
      <c r="AE174" s="1"/>
    </row>
    <row r="175" spans="1:33" s="154" customFormat="1" x14ac:dyDescent="0.25">
      <c r="B175" s="82" t="s">
        <v>92</v>
      </c>
      <c r="C175" s="143"/>
      <c r="D175" s="50">
        <f t="shared" ref="D175:K175" si="46">SUM(D176:D177)</f>
        <v>1.6878790259999998</v>
      </c>
      <c r="E175" s="50">
        <f t="shared" si="46"/>
        <v>1.713941272</v>
      </c>
      <c r="F175" s="50">
        <f t="shared" si="46"/>
        <v>1.6970997631999998</v>
      </c>
      <c r="G175" s="50">
        <f t="shared" si="46"/>
        <v>1.5900787899999997</v>
      </c>
      <c r="H175" s="50">
        <f t="shared" si="46"/>
        <v>1.6236877079999998</v>
      </c>
      <c r="I175" s="50">
        <f t="shared" si="46"/>
        <v>1.5305944444399999</v>
      </c>
      <c r="J175" s="50">
        <f t="shared" si="46"/>
        <v>1.5661702369999999</v>
      </c>
      <c r="K175" s="50">
        <f t="shared" si="46"/>
        <v>1.56756945652</v>
      </c>
      <c r="L175" s="50">
        <f>SUM(L176:L177)</f>
        <v>1.5328734900000001</v>
      </c>
      <c r="M175" s="50">
        <f t="shared" ref="M175:AA175" si="47">SUM(M176:M177)</f>
        <v>1.4860216359999991</v>
      </c>
      <c r="N175" s="50">
        <f t="shared" si="47"/>
        <v>1.675843883</v>
      </c>
      <c r="O175" s="50">
        <f t="shared" si="47"/>
        <v>1.726525981</v>
      </c>
      <c r="P175" s="50">
        <f t="shared" si="47"/>
        <v>1.579687439</v>
      </c>
      <c r="Q175" s="51">
        <f t="shared" si="47"/>
        <v>1.6205092719999998</v>
      </c>
      <c r="R175" s="51">
        <f t="shared" si="47"/>
        <v>1.6842343960000001</v>
      </c>
      <c r="S175" s="51">
        <f t="shared" si="47"/>
        <v>1.5675087400000001</v>
      </c>
      <c r="T175" s="51">
        <f t="shared" si="47"/>
        <v>1.4979750110000001</v>
      </c>
      <c r="U175" s="51">
        <f t="shared" si="47"/>
        <v>1.6603784749999999</v>
      </c>
      <c r="V175" s="51">
        <f t="shared" si="47"/>
        <v>1.7020880000000003</v>
      </c>
      <c r="W175" s="51">
        <f t="shared" si="47"/>
        <v>1.6511697230000002</v>
      </c>
      <c r="X175" s="51">
        <f t="shared" si="47"/>
        <v>1.63232833</v>
      </c>
      <c r="Y175" s="51">
        <f t="shared" si="47"/>
        <v>1.631225132</v>
      </c>
      <c r="Z175" s="51">
        <f t="shared" si="47"/>
        <v>1.6617481460000003</v>
      </c>
      <c r="AA175" s="52">
        <f t="shared" si="47"/>
        <v>1.5671392320000002</v>
      </c>
      <c r="AB175" s="53"/>
      <c r="AC175" s="54">
        <f t="shared" ref="AC175:AC182" ca="1" si="48">OFFSET(AB175,0,-1)/OFFSET(AB175,0,-2)-1</f>
        <v>-5.693336515989722E-2</v>
      </c>
      <c r="AD175" s="54">
        <f t="shared" ref="AD175:AD182" ca="1" si="49">OFFSET(AB175,0,-1)/OFFSET(AB175,0,-5)-1</f>
        <v>-5.0891492152197126E-2</v>
      </c>
      <c r="AG175" s="155"/>
    </row>
    <row r="176" spans="1:33" s="4" customFormat="1" x14ac:dyDescent="0.25">
      <c r="B176" s="78" t="s">
        <v>93</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v>0.5841442</v>
      </c>
      <c r="M176" s="33">
        <v>0.55380099999999999</v>
      </c>
      <c r="N176" s="33">
        <v>0.60989643999999998</v>
      </c>
      <c r="O176" s="33">
        <v>0.60646920000000004</v>
      </c>
      <c r="P176" s="33">
        <v>0.59847449999999991</v>
      </c>
      <c r="Q176" s="34">
        <v>0.60022759999999997</v>
      </c>
      <c r="R176" s="34">
        <v>0.60728699999999991</v>
      </c>
      <c r="S176" s="34">
        <v>0.61551669999999992</v>
      </c>
      <c r="T176" s="34">
        <v>0.61287999999999998</v>
      </c>
      <c r="U176" s="34">
        <v>0.60831629999999992</v>
      </c>
      <c r="V176" s="34">
        <v>0.61782439999999994</v>
      </c>
      <c r="W176" s="34">
        <v>0.6133076999999999</v>
      </c>
      <c r="X176" s="34">
        <v>0.60551134000000006</v>
      </c>
      <c r="Y176" s="34">
        <v>0.61487280000000011</v>
      </c>
      <c r="Z176" s="34">
        <v>0.62736069999999999</v>
      </c>
      <c r="AA176" s="35">
        <v>0.61573759999999989</v>
      </c>
      <c r="AB176" s="36"/>
      <c r="AC176" s="45">
        <f t="shared" ca="1" si="48"/>
        <v>-1.8526981368134909E-2</v>
      </c>
      <c r="AD176" s="45">
        <f t="shared" ca="1" si="49"/>
        <v>3.9619590623107825E-3</v>
      </c>
      <c r="AG176" s="102"/>
    </row>
    <row r="177" spans="2:33" s="4" customFormat="1" x14ac:dyDescent="0.25">
      <c r="B177" s="78" t="s">
        <v>94</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v>0.94872929000000006</v>
      </c>
      <c r="M177" s="33">
        <v>0.93222063599999916</v>
      </c>
      <c r="N177" s="33">
        <v>1.065947443</v>
      </c>
      <c r="O177" s="33">
        <v>1.1200567809999999</v>
      </c>
      <c r="P177" s="33">
        <v>0.98121293900000006</v>
      </c>
      <c r="Q177" s="34">
        <v>1.0202816719999999</v>
      </c>
      <c r="R177" s="34">
        <v>1.0769473960000002</v>
      </c>
      <c r="S177" s="34">
        <v>0.95199204000000004</v>
      </c>
      <c r="T177" s="34">
        <v>0.8850950110000001</v>
      </c>
      <c r="U177" s="34">
        <v>1.0520621750000001</v>
      </c>
      <c r="V177" s="34">
        <v>1.0842636000000003</v>
      </c>
      <c r="W177" s="34">
        <v>1.0378620230000002</v>
      </c>
      <c r="X177" s="34">
        <v>1.0268169899999999</v>
      </c>
      <c r="Y177" s="34">
        <v>1.0163523319999999</v>
      </c>
      <c r="Z177" s="34">
        <v>1.0343874460000002</v>
      </c>
      <c r="AA177" s="35">
        <v>0.95140163200000016</v>
      </c>
      <c r="AB177" s="36"/>
      <c r="AC177" s="45">
        <f t="shared" ca="1" si="48"/>
        <v>-8.0227011958534544E-2</v>
      </c>
      <c r="AD177" s="45">
        <f t="shared" ca="1" si="49"/>
        <v>-8.3306247925019283E-2</v>
      </c>
      <c r="AG177" s="102"/>
    </row>
    <row r="178" spans="2:33" s="154" customFormat="1" x14ac:dyDescent="0.25">
      <c r="B178" s="82" t="s">
        <v>95</v>
      </c>
      <c r="C178" s="143"/>
      <c r="D178" s="50">
        <f t="shared" ref="D178:X178" si="50">SUM(D179:D181)</f>
        <v>3.9099999999999997</v>
      </c>
      <c r="E178" s="50">
        <f t="shared" si="50"/>
        <v>3.8519999999999999</v>
      </c>
      <c r="F178" s="50">
        <f t="shared" si="50"/>
        <v>3.9379999999999997</v>
      </c>
      <c r="G178" s="50">
        <f t="shared" si="50"/>
        <v>3.915</v>
      </c>
      <c r="H178" s="50">
        <f t="shared" si="50"/>
        <v>3.7719999999999998</v>
      </c>
      <c r="I178" s="50">
        <f t="shared" si="50"/>
        <v>3.8490000000000002</v>
      </c>
      <c r="J178" s="50">
        <f t="shared" si="50"/>
        <v>3.9129999999999998</v>
      </c>
      <c r="K178" s="50">
        <f t="shared" si="50"/>
        <v>3.8609999999999998</v>
      </c>
      <c r="L178" s="50">
        <f t="shared" si="50"/>
        <v>4.0090000000000003</v>
      </c>
      <c r="M178" s="50">
        <f t="shared" si="50"/>
        <v>4.1280000000000001</v>
      </c>
      <c r="N178" s="50">
        <f t="shared" si="50"/>
        <v>4.0519999999999996</v>
      </c>
      <c r="O178" s="50">
        <f t="shared" si="50"/>
        <v>4.3410000000000002</v>
      </c>
      <c r="P178" s="50">
        <f t="shared" si="50"/>
        <v>4.2809999999999997</v>
      </c>
      <c r="Q178" s="51">
        <f t="shared" si="50"/>
        <v>4.2610000000000001</v>
      </c>
      <c r="R178" s="51">
        <f t="shared" si="50"/>
        <v>3.9609999999999999</v>
      </c>
      <c r="S178" s="51">
        <f t="shared" si="50"/>
        <v>4.4279999999999999</v>
      </c>
      <c r="T178" s="51">
        <f t="shared" si="50"/>
        <v>4.3360000000000003</v>
      </c>
      <c r="U178" s="51">
        <f t="shared" si="50"/>
        <v>4.3209999999999997</v>
      </c>
      <c r="V178" s="51">
        <f t="shared" si="50"/>
        <v>4.3174999999999999</v>
      </c>
      <c r="W178" s="51">
        <f t="shared" si="50"/>
        <v>4.2076000000000002</v>
      </c>
      <c r="X178" s="51">
        <f t="shared" si="50"/>
        <v>4.0846499999999999</v>
      </c>
      <c r="Y178" s="51">
        <f>SUM(Y179:Y181)</f>
        <v>4.4326539999999994</v>
      </c>
      <c r="Z178" s="51">
        <f>SUM(Z179:Z181)</f>
        <v>4.3157829999999997</v>
      </c>
      <c r="AA178" s="52">
        <f>SUM(AA179:AA181)</f>
        <v>4.2787730000000002</v>
      </c>
      <c r="AB178" s="53"/>
      <c r="AC178" s="54">
        <f t="shared" ca="1" si="48"/>
        <v>-8.5755006681289547E-3</v>
      </c>
      <c r="AD178" s="54">
        <f t="shared" ca="1" si="49"/>
        <v>1.6915343663846283E-2</v>
      </c>
    </row>
    <row r="179" spans="2:33" s="4" customFormat="1" x14ac:dyDescent="0.25">
      <c r="B179" s="78" t="s">
        <v>96</v>
      </c>
      <c r="C179" s="143"/>
      <c r="D179" s="33">
        <v>3.4969999999999999</v>
      </c>
      <c r="E179" s="33">
        <v>3.431</v>
      </c>
      <c r="F179" s="33">
        <v>3.4969999999999999</v>
      </c>
      <c r="G179" s="33">
        <v>3.4780000000000002</v>
      </c>
      <c r="H179" s="33">
        <v>3.4089999999999998</v>
      </c>
      <c r="I179" s="33">
        <v>3.4820000000000002</v>
      </c>
      <c r="J179" s="33">
        <v>3.55</v>
      </c>
      <c r="K179" s="33">
        <v>3.5009999999999999</v>
      </c>
      <c r="L179" s="33">
        <v>3.63</v>
      </c>
      <c r="M179" s="33">
        <v>3.7480000000000002</v>
      </c>
      <c r="N179" s="33">
        <v>3.6739999999999999</v>
      </c>
      <c r="O179" s="33">
        <v>3.8959999999999999</v>
      </c>
      <c r="P179" s="33">
        <v>3.8540000000000001</v>
      </c>
      <c r="Q179" s="34">
        <v>3.8330000000000002</v>
      </c>
      <c r="R179" s="34">
        <v>3.5329999999999999</v>
      </c>
      <c r="S179" s="34">
        <v>3.9740000000000002</v>
      </c>
      <c r="T179" s="34">
        <v>3.931</v>
      </c>
      <c r="U179" s="34">
        <v>3.9279999999999999</v>
      </c>
      <c r="V179" s="34">
        <v>3.9344999999999999</v>
      </c>
      <c r="W179" s="34">
        <v>3.5175999999999998</v>
      </c>
      <c r="X179" s="34">
        <v>2.6096500000000002</v>
      </c>
      <c r="Y179" s="34">
        <v>2.4326539999999999</v>
      </c>
      <c r="Z179" s="34">
        <v>2.2697829999999999</v>
      </c>
      <c r="AA179" s="35">
        <v>2.2617730000000003</v>
      </c>
      <c r="AB179" s="36"/>
      <c r="AC179" s="45">
        <f t="shared" ca="1" si="48"/>
        <v>-3.5289717122736208E-3</v>
      </c>
      <c r="AD179" s="45">
        <f t="shared" ca="1" si="49"/>
        <v>-0.35701245167159412</v>
      </c>
    </row>
    <row r="180" spans="2:33" s="4" customFormat="1" x14ac:dyDescent="0.25">
      <c r="B180" s="78" t="s">
        <v>97</v>
      </c>
      <c r="C180" s="143"/>
      <c r="D180" s="33">
        <v>0.41299999999999998</v>
      </c>
      <c r="E180" s="33">
        <v>0.42099999999999999</v>
      </c>
      <c r="F180" s="33">
        <v>0.441</v>
      </c>
      <c r="G180" s="33">
        <v>0.437</v>
      </c>
      <c r="H180" s="33">
        <v>0.36299999999999999</v>
      </c>
      <c r="I180" s="33">
        <v>0.36699999999999999</v>
      </c>
      <c r="J180" s="33">
        <v>0.36299999999999999</v>
      </c>
      <c r="K180" s="33">
        <v>0.36</v>
      </c>
      <c r="L180" s="33">
        <v>0.379</v>
      </c>
      <c r="M180" s="33">
        <v>0.38</v>
      </c>
      <c r="N180" s="33">
        <v>0.378</v>
      </c>
      <c r="O180" s="33">
        <v>0.44500000000000001</v>
      </c>
      <c r="P180" s="33">
        <v>0.42699999999999999</v>
      </c>
      <c r="Q180" s="34">
        <v>0.42799999999999999</v>
      </c>
      <c r="R180" s="34">
        <v>0.42799999999999999</v>
      </c>
      <c r="S180" s="34">
        <v>0.45400000000000001</v>
      </c>
      <c r="T180" s="34">
        <v>0.40500000000000003</v>
      </c>
      <c r="U180" s="34">
        <v>0.39300000000000002</v>
      </c>
      <c r="V180" s="34">
        <v>0.38300000000000001</v>
      </c>
      <c r="W180" s="34">
        <v>0.40200000000000002</v>
      </c>
      <c r="X180" s="34">
        <v>0.379</v>
      </c>
      <c r="Y180" s="34">
        <v>0.379</v>
      </c>
      <c r="Z180" s="34">
        <v>0.38200000000000001</v>
      </c>
      <c r="AA180" s="35">
        <v>0.375</v>
      </c>
      <c r="AB180" s="36"/>
      <c r="AC180" s="45">
        <f t="shared" ca="1" si="48"/>
        <v>-1.8324607329842979E-2</v>
      </c>
      <c r="AD180" s="45">
        <f t="shared" ca="1" si="49"/>
        <v>-6.7164179104477695E-2</v>
      </c>
    </row>
    <row r="181" spans="2:33" s="4" customFormat="1" x14ac:dyDescent="0.25">
      <c r="B181" s="78" t="s">
        <v>117</v>
      </c>
      <c r="C181" s="143"/>
      <c r="D181" s="33"/>
      <c r="E181" s="33"/>
      <c r="F181" s="33"/>
      <c r="G181" s="33"/>
      <c r="H181" s="33"/>
      <c r="I181" s="33"/>
      <c r="J181" s="33"/>
      <c r="K181" s="33"/>
      <c r="L181" s="33"/>
      <c r="M181" s="33"/>
      <c r="N181" s="33"/>
      <c r="O181" s="33"/>
      <c r="P181" s="33"/>
      <c r="Q181" s="34"/>
      <c r="R181" s="34"/>
      <c r="S181" s="34"/>
      <c r="T181" s="34"/>
      <c r="U181" s="34"/>
      <c r="V181" s="34"/>
      <c r="W181" s="34">
        <v>0.28799999999999998</v>
      </c>
      <c r="X181" s="34">
        <v>1.0960000000000001</v>
      </c>
      <c r="Y181" s="34">
        <v>1.621</v>
      </c>
      <c r="Z181" s="34">
        <v>1.6639999999999999</v>
      </c>
      <c r="AA181" s="35">
        <v>1.6419999999999999</v>
      </c>
      <c r="AB181" s="36"/>
      <c r="AC181" s="45"/>
      <c r="AD181" s="45"/>
    </row>
    <row r="182" spans="2:33" s="154" customFormat="1" x14ac:dyDescent="0.25">
      <c r="B182" s="82" t="s">
        <v>98</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v>0.33309948199999995</v>
      </c>
      <c r="M182" s="50">
        <v>0.6485669839999999</v>
      </c>
      <c r="N182" s="50">
        <v>0.70749217939999998</v>
      </c>
      <c r="O182" s="50">
        <v>0.63489370500000009</v>
      </c>
      <c r="P182" s="50">
        <v>0.37391378499999994</v>
      </c>
      <c r="Q182" s="51">
        <v>0.61771075700000011</v>
      </c>
      <c r="R182" s="51">
        <v>0.66528489999999996</v>
      </c>
      <c r="S182" s="51">
        <v>0.53815947600000003</v>
      </c>
      <c r="T182" s="51">
        <v>0.27777031300000005</v>
      </c>
      <c r="U182" s="51">
        <v>0.61991908299999998</v>
      </c>
      <c r="V182" s="51">
        <v>0.62195682799999985</v>
      </c>
      <c r="W182" s="51">
        <v>0.53893185399999988</v>
      </c>
      <c r="X182" s="51">
        <v>0.33340174300000003</v>
      </c>
      <c r="Y182" s="51">
        <v>0.61846282900000005</v>
      </c>
      <c r="Z182" s="51">
        <v>0.66099653400000002</v>
      </c>
      <c r="AA182" s="52">
        <v>0.67266979420262463</v>
      </c>
      <c r="AB182" s="53"/>
      <c r="AC182" s="54">
        <f t="shared" ca="1" si="48"/>
        <v>1.7660092908482028E-2</v>
      </c>
      <c r="AD182" s="54">
        <f t="shared" ca="1" si="49"/>
        <v>0.24815371221799176</v>
      </c>
    </row>
    <row r="183" spans="2:33" x14ac:dyDescent="0.25"/>
    <row r="184" spans="2:33" hidden="1" x14ac:dyDescent="0.25"/>
    <row r="185" spans="2:33" hidden="1" x14ac:dyDescent="0.25"/>
    <row r="186" spans="2:33" hidden="1" x14ac:dyDescent="0.25"/>
    <row r="187" spans="2:33" hidden="1" x14ac:dyDescent="0.25"/>
    <row r="188" spans="2:33" hidden="1" x14ac:dyDescent="0.25"/>
    <row r="189" spans="2:33" hidden="1" x14ac:dyDescent="0.25"/>
    <row r="190" spans="2:33" hidden="1" x14ac:dyDescent="0.25"/>
    <row r="191" spans="2:33" hidden="1" x14ac:dyDescent="0.25"/>
    <row r="192" spans="2:33"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C91"/>
  <sheetViews>
    <sheetView zoomScaleNormal="100" workbookViewId="0">
      <selection activeCell="B1" sqref="B1"/>
    </sheetView>
  </sheetViews>
  <sheetFormatPr defaultRowHeight="15" x14ac:dyDescent="0.25"/>
  <cols>
    <col min="1" max="1" width="3.42578125" style="158" customWidth="1"/>
    <col min="2" max="2" width="67" style="158" customWidth="1"/>
    <col min="3" max="3" width="10" style="158" customWidth="1"/>
    <col min="4" max="16384" width="9.140625" style="158"/>
  </cols>
  <sheetData>
    <row r="2" spans="2:3" ht="15.75" x14ac:dyDescent="0.25">
      <c r="B2" s="156" t="s">
        <v>99</v>
      </c>
      <c r="C2" s="157"/>
    </row>
    <row r="3" spans="2:3" x14ac:dyDescent="0.25">
      <c r="B3" s="157"/>
      <c r="C3" s="158" t="s">
        <v>100</v>
      </c>
    </row>
    <row r="4" spans="2:3" x14ac:dyDescent="0.25">
      <c r="B4" s="78" t="s">
        <v>101</v>
      </c>
      <c r="C4" s="159">
        <v>13</v>
      </c>
    </row>
    <row r="5" spans="2:3" x14ac:dyDescent="0.25">
      <c r="B5" s="78" t="s">
        <v>102</v>
      </c>
      <c r="C5" s="159">
        <v>3.5</v>
      </c>
    </row>
    <row r="6" spans="2:3" x14ac:dyDescent="0.25">
      <c r="B6" s="78" t="s">
        <v>103</v>
      </c>
      <c r="C6" s="159">
        <v>1.9750000000000001</v>
      </c>
    </row>
    <row r="7" spans="2:3" x14ac:dyDescent="0.25">
      <c r="B7" s="78" t="s">
        <v>104</v>
      </c>
      <c r="C7" s="159">
        <v>1.5</v>
      </c>
    </row>
    <row r="8" spans="2:3" x14ac:dyDescent="0.25">
      <c r="B8" s="78" t="s">
        <v>81</v>
      </c>
      <c r="C8" s="159">
        <v>0.77</v>
      </c>
    </row>
    <row r="9" spans="2:3" ht="15.75" thickBot="1" x14ac:dyDescent="0.3">
      <c r="B9" s="160" t="s">
        <v>105</v>
      </c>
      <c r="C9" s="161">
        <f>C4+C5+C8</f>
        <v>17.27</v>
      </c>
    </row>
    <row r="10" spans="2:3" ht="18" customHeight="1" x14ac:dyDescent="0.25">
      <c r="B10" s="140" t="s">
        <v>82</v>
      </c>
      <c r="C10" s="162"/>
    </row>
    <row r="11" spans="2:3" ht="17.25" x14ac:dyDescent="0.25">
      <c r="B11" s="78" t="s">
        <v>106</v>
      </c>
      <c r="C11" s="159">
        <v>0.2</v>
      </c>
    </row>
    <row r="12" spans="2:3" x14ac:dyDescent="0.25">
      <c r="B12" s="107"/>
      <c r="C12" s="163"/>
    </row>
    <row r="13" spans="2:3" ht="15" customHeight="1" x14ac:dyDescent="0.25">
      <c r="B13" s="164" t="s">
        <v>107</v>
      </c>
      <c r="C13" s="164"/>
    </row>
    <row r="14" spans="2:3" x14ac:dyDescent="0.25">
      <c r="B14" s="157"/>
      <c r="C14" s="162"/>
    </row>
    <row r="15" spans="2:3" ht="15.75" x14ac:dyDescent="0.25">
      <c r="B15" s="156" t="s">
        <v>108</v>
      </c>
      <c r="C15" s="162"/>
    </row>
    <row r="16" spans="2:3" x14ac:dyDescent="0.25">
      <c r="B16" s="157"/>
      <c r="C16" s="158" t="s">
        <v>100</v>
      </c>
    </row>
    <row r="17" spans="2:3" x14ac:dyDescent="0.25">
      <c r="B17" s="78" t="s">
        <v>109</v>
      </c>
      <c r="C17" s="159"/>
    </row>
    <row r="18" spans="2:3" x14ac:dyDescent="0.25">
      <c r="B18" s="78" t="s">
        <v>110</v>
      </c>
      <c r="C18" s="159">
        <v>16.399999999999999</v>
      </c>
    </row>
    <row r="19" spans="2:3" x14ac:dyDescent="0.25">
      <c r="B19" s="78" t="s">
        <v>118</v>
      </c>
      <c r="C19" s="159">
        <v>6</v>
      </c>
    </row>
    <row r="20" spans="2:3" x14ac:dyDescent="0.25">
      <c r="B20" s="78" t="s">
        <v>111</v>
      </c>
      <c r="C20" s="159">
        <v>1.7</v>
      </c>
    </row>
    <row r="21" spans="2:3" x14ac:dyDescent="0.25">
      <c r="B21" s="157"/>
      <c r="C21" s="162"/>
    </row>
    <row r="22" spans="2:3" ht="18" x14ac:dyDescent="0.25">
      <c r="B22" s="156" t="s">
        <v>112</v>
      </c>
      <c r="C22" s="162"/>
    </row>
    <row r="23" spans="2:3" x14ac:dyDescent="0.25">
      <c r="B23" s="157"/>
      <c r="C23" s="158" t="s">
        <v>100</v>
      </c>
    </row>
    <row r="24" spans="2:3" x14ac:dyDescent="0.25">
      <c r="B24" s="78" t="s">
        <v>101</v>
      </c>
      <c r="C24" s="159">
        <v>2.5613999999999999</v>
      </c>
    </row>
    <row r="25" spans="2:3" x14ac:dyDescent="0.25">
      <c r="B25" s="78" t="s">
        <v>113</v>
      </c>
      <c r="C25" s="159">
        <v>4.53</v>
      </c>
    </row>
    <row r="27" spans="2:3" x14ac:dyDescent="0.25">
      <c r="B27" s="165" t="s">
        <v>114</v>
      </c>
      <c r="C27" s="165"/>
    </row>
    <row r="91" spans="2:2" x14ac:dyDescent="0.25">
      <c r="B91" s="158" t="s">
        <v>57</v>
      </c>
    </row>
  </sheetData>
  <mergeCells count="2">
    <mergeCell ref="B13:C13"/>
    <mergeCell ref="B27:C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2.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3.xml><?xml version="1.0" encoding="utf-8"?>
<ds:datastoreItem xmlns:ds="http://schemas.openxmlformats.org/officeDocument/2006/customXml" ds:itemID="{9855093F-5DB9-43D1-96DF-5B3F98B2D4ED}">
  <ds:schemaRefs>
    <ds:schemaRef ds:uri="http://purl.org/dc/terms/"/>
    <ds:schemaRef ds:uri="http://schemas.microsoft.com/office/infopath/2007/PartnerControl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2e6c4e6a-6d57-47d6-9288-076169c1f698"/>
  </ds:schemaRefs>
</ds:datastoreItem>
</file>

<file path=customXml/itemProps4.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2018-01-17T12:21:53Z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