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25" yWindow="-195" windowWidth="17655" windowHeight="5970"/>
  </bookViews>
  <sheets>
    <sheet name="Q1 2011 production and s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Модуль82_.Макрос33">[0]!_1Модуль82_.Макрос33</definedName>
    <definedName name="_xlnm._FilterDatabase" hidden="1">#REF!</definedName>
    <definedName name="a">#REF!</definedName>
    <definedName name="AllP_Список_Листов">[4]ПереченьЛистов!$A$1:$A$7</definedName>
    <definedName name="b">#REF!</definedName>
    <definedName name="Cырой_известняк">#REF!</definedName>
    <definedName name="D">[6]Факт!#REF!</definedName>
    <definedName name="ddd">[0]!ddd</definedName>
    <definedName name="ddd_12">ddd_12</definedName>
    <definedName name="ddd_13">ddd_13</definedName>
    <definedName name="ddd_9">ddd_9</definedName>
    <definedName name="dn">[6]Тепло!$G$8</definedName>
    <definedName name="dni">'[6]#ССЫЛКА'!$G$6</definedName>
    <definedName name="dni_koks">'[6]#ССЫЛКА'!$J$242</definedName>
    <definedName name="dni_koks_1">'[6]#ССЫЛКА'!$K$242</definedName>
    <definedName name="el">'[6]#ССЫЛКА'!$H$41</definedName>
    <definedName name="Excel_BuiltIn_Print_Area_4">[7]Ф1!#REF!</definedName>
    <definedName name="f">#REF!</definedName>
    <definedName name="hour">[6]Тепло!$G$9</definedName>
    <definedName name="HTML_CodePage" hidden="1">1251</definedName>
    <definedName name="HTML_Control" localSheetId="0" hidden="1">{"'ПоказПроМес'!$A$1:$M$37"}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i">#REF!</definedName>
    <definedName name="koks">'[6]#ССЫЛКА'!$H$235</definedName>
    <definedName name="kv">'[6]#ССЫЛКА'!$F$5</definedName>
    <definedName name="kvart">[6]Тепло!$F$6</definedName>
    <definedName name="mm">#REF!</definedName>
    <definedName name="month">[6]Тепло!$E$6</definedName>
    <definedName name="nn">#REF!</definedName>
    <definedName name="norma">'[6]#ССЫЛКА'!$N$41</definedName>
    <definedName name="num">'[6]#ССЫЛКА'!$E$5</definedName>
    <definedName name="o">#REF!</definedName>
    <definedName name="p">#REF!</definedName>
    <definedName name="pr">'[6]#ССЫЛКА'!$K$41</definedName>
    <definedName name="q">#REF!</definedName>
    <definedName name="qq">#REF!</definedName>
    <definedName name="rr">#REF!</definedName>
    <definedName name="s">'[6]#ССЫЛКА'!#REF!</definedName>
    <definedName name="ss">#REF!</definedName>
    <definedName name="sum">'[6]#ССЫЛКА'!$K$271</definedName>
    <definedName name="t">#REF!</definedName>
    <definedName name="u">#REF!</definedName>
    <definedName name="uu">#REF!</definedName>
    <definedName name="w">#REF!</definedName>
    <definedName name="ww">#REF!</definedName>
    <definedName name="xx">#REF!</definedName>
    <definedName name="y">#REF!</definedName>
    <definedName name="year">[6]Тепло!$G$6</definedName>
    <definedName name="yy">#REF!</definedName>
    <definedName name="zz">#REF!</definedName>
    <definedName name="А">[8]Баланс!$A$4:$M$115</definedName>
    <definedName name="А1">[8]Производство!$A$17:$H$40</definedName>
    <definedName name="А11">[5]КалькуляцияТСЦ!$A$2:$I$41</definedName>
    <definedName name="А12">[5]КалькуляцияТСЦ!$A$43:$I$66</definedName>
    <definedName name="А13">[5]КалькуляцияЖДЦ!$A$2:$I$47</definedName>
    <definedName name="А14">[5]КалькуляцияЖДЦ!$A$49:$I$93</definedName>
    <definedName name="А15">[5]КалькуляцияРСЦ!$A$2:$I$34</definedName>
    <definedName name="а17">[5]КалькуляцияЦТТ!$A$44:$G$56</definedName>
    <definedName name="А3">[5]КалькуляцияДОФ!$A$2:$I$50</definedName>
    <definedName name="А39">#REF!</definedName>
    <definedName name="А4">[5]КалькуляцияДОФ!$A$51:$I$80</definedName>
    <definedName name="А5">[5]КалькуляцияРудник!$A$3:$H$60</definedName>
    <definedName name="А6">[5]КалькуляцияРудник!$A$62:$I$107</definedName>
    <definedName name="А7">[5]КалькуляцияОбщезав.!$A$2:$H$53</definedName>
    <definedName name="А8">[5]КалькуляцияЦТТ!$A$2:$H$41</definedName>
    <definedName name="АА">[8]Баланс!$A$3:$M$115</definedName>
    <definedName name="АА1">[8]Производство!$A$3:$I$40</definedName>
    <definedName name="аап">#REF!</definedName>
    <definedName name="абв">[9]Баланс!$A$4:$M$115</definedName>
    <definedName name="Агригированный_баланс">[8]Баланс!$A$143:$J$177</definedName>
    <definedName name="аин">#REF!</definedName>
    <definedName name="александр">[0]!александр</definedName>
    <definedName name="александр1">[0]!александр1</definedName>
    <definedName name="ан">[0]!ан</definedName>
    <definedName name="ан_12">ан_12</definedName>
    <definedName name="ан_13">ан_13</definedName>
    <definedName name="ан_9">ан_9</definedName>
    <definedName name="анализ">[0]!анализ</definedName>
    <definedName name="анализ_1">[0]!анализ_1</definedName>
    <definedName name="анализ_12">анализ_12</definedName>
    <definedName name="анализ_13">анализ_13</definedName>
    <definedName name="анализ_9">анализ_9</definedName>
    <definedName name="Анализ_статей_баланса">[8]Баланс!#REF!</definedName>
    <definedName name="анализ2007">[0]!анализ2007</definedName>
    <definedName name="Аналитический_баланс">[8]Баланс!$A$181:$J$194</definedName>
    <definedName name="апддлд">[0]!апддлд</definedName>
    <definedName name="апраа">[0]!апраа</definedName>
    <definedName name="араврпр">[0]!араврпр</definedName>
    <definedName name="арапрар">[0]!арапрар</definedName>
    <definedName name="арпрар">[0]!арпрар</definedName>
    <definedName name="арпрпро">[0]!арпрпро</definedName>
    <definedName name="арраава">[0]!арраава</definedName>
    <definedName name="аррарар">[0]!аррарар</definedName>
    <definedName name="Б">[8]Баланс!$A$120:$M$139</definedName>
    <definedName name="б12">'[5]Общие показатели'!$A$2:$H$33</definedName>
    <definedName name="б2">#REF!</definedName>
    <definedName name="БДДС1">[0]!БДДС1</definedName>
    <definedName name="бр">#REF!</definedName>
    <definedName name="бр1">#REF!</definedName>
    <definedName name="бр10">#REF!</definedName>
    <definedName name="бр11">#REF!</definedName>
    <definedName name="бр12">#REF!</definedName>
    <definedName name="бр2">#REF!</definedName>
    <definedName name="бр3">#REF!</definedName>
    <definedName name="бр4">#REF!</definedName>
    <definedName name="бр5">#REF!</definedName>
    <definedName name="бр6">#REF!</definedName>
    <definedName name="бр7">#REF!</definedName>
    <definedName name="бр8">#REF!</definedName>
    <definedName name="бр9">#REF!</definedName>
    <definedName name="бтббьбюь">[0]!бтббьбюь</definedName>
    <definedName name="бтбтбти">[0]!бтбтбти</definedName>
    <definedName name="бю">[0]!бю</definedName>
    <definedName name="В">[8]Баланс!$A$143:$M$177</definedName>
    <definedName name="В1">#REF!</definedName>
    <definedName name="ваавава">[0]!ваавава</definedName>
    <definedName name="ваавва">[0]!ваавва</definedName>
    <definedName name="вааыва">[0]!вааыва</definedName>
    <definedName name="вавав">[0]!вавав</definedName>
    <definedName name="вап">[0]!вап</definedName>
    <definedName name="вапвапавп">[0]!вапвапавп</definedName>
    <definedName name="витя">#REF!</definedName>
    <definedName name="впавыпвпп">[0]!впавыпвпп</definedName>
    <definedName name="впвпвапапра">[0]!впвпвапапра</definedName>
    <definedName name="Вскрыша">#REF!</definedName>
    <definedName name="Г">[8]Баланс!$A$181:$M$209</definedName>
    <definedName name="Г1">'[5]Калькуляция по цехам'!$A$1:$H$16</definedName>
    <definedName name="галина">#REF!</definedName>
    <definedName name="галя">#REF!</definedName>
    <definedName name="Год1">#REF!</definedName>
    <definedName name="Год1П">#REF!</definedName>
    <definedName name="Год2">#REF!</definedName>
    <definedName name="год21">[0]!год21</definedName>
    <definedName name="год21_12">год21_12</definedName>
    <definedName name="год21_13">год21_13</definedName>
    <definedName name="год21_9">год21_9</definedName>
    <definedName name="Год3">#REF!</definedName>
    <definedName name="Д">[8]Баланс!#REF!</definedName>
    <definedName name="Дата">#REF!</definedName>
    <definedName name="датаП">#REF!</definedName>
    <definedName name="дждэж">[0]!дждэж</definedName>
    <definedName name="джл">[0]!джл</definedName>
    <definedName name="Диагр2">[0]!Диагр2</definedName>
    <definedName name="диаграмма2">[0]!диаграмма2</definedName>
    <definedName name="ДинРеализации">[8]Реализация!$A$73:$J$91</definedName>
    <definedName name="долджлож">[0]!долджлож</definedName>
    <definedName name="долдолжлож">[0]!долдолжлож</definedName>
    <definedName name="долрдл">[0]!долрдл</definedName>
    <definedName name="Долровской">[0]!Долровской</definedName>
    <definedName name="Долровской_12">Долровской_12</definedName>
    <definedName name="Долровской_13">Долровской_13</definedName>
    <definedName name="Долровской_9">Долровской_9</definedName>
    <definedName name="доолджшж">[0]!доолджшж</definedName>
    <definedName name="Доровской">[0]!Доровской</definedName>
    <definedName name="Доровской_12">Доровской_12</definedName>
    <definedName name="Доровской_13">Доровской_13</definedName>
    <definedName name="Доровской_9">Доровской_9</definedName>
    <definedName name="ДОФ">#REF!</definedName>
    <definedName name="Е">[8]Баланс!#REF!</definedName>
    <definedName name="екенкуен">[0]!екенкуен</definedName>
    <definedName name="еккек">[0]!еккек</definedName>
    <definedName name="екккек">[0]!екккек</definedName>
    <definedName name="Ж">[8]Баланс!#REF!</definedName>
    <definedName name="жжджлдж">[0]!жжджлдж</definedName>
    <definedName name="жждэдлэлдэ">[0]!жждэдлэлдэ</definedName>
    <definedName name="жжлджддлж">[0]!жжлджддлж</definedName>
    <definedName name="жжэждэлд">[0]!жжэждэлд</definedName>
    <definedName name="Жил">[0]!Жил</definedName>
    <definedName name="жк">#REF!</definedName>
    <definedName name="жк1">#REF!</definedName>
    <definedName name="жк10">#REF!</definedName>
    <definedName name="жк11">#REF!</definedName>
    <definedName name="жк12">#REF!</definedName>
    <definedName name="жк2">#REF!</definedName>
    <definedName name="жк3">#REF!</definedName>
    <definedName name="жк4">#REF!</definedName>
    <definedName name="жк5">#REF!</definedName>
    <definedName name="жк6">#REF!</definedName>
    <definedName name="жк7">#REF!</definedName>
    <definedName name="жк8">#REF!</definedName>
    <definedName name="жк9">#REF!</definedName>
    <definedName name="жлжжэжд">[0]!жлжжэжд</definedName>
    <definedName name="жлолоз">[0]!жлолоз</definedName>
    <definedName name="З">[8]Баланс!#REF!</definedName>
    <definedName name="кбог">#REF!</definedName>
    <definedName name="кв2ф">[0]!кв2ф</definedName>
    <definedName name="кв2ф_12">кв2ф_12</definedName>
    <definedName name="кв2ф_13">кв2ф_13</definedName>
    <definedName name="кв2ф_9">кв2ф_9</definedName>
    <definedName name="кеекке">[0]!кеекке</definedName>
    <definedName name="кекенук">[0]!кекенук</definedName>
    <definedName name="ккв">#REF!</definedName>
    <definedName name="кокос">'[6]#ССЫЛКА'!$C$9</definedName>
    <definedName name="кокс">'[6]#ССЫЛКА'!$C$9</definedName>
    <definedName name="КолА76">#REF!</definedName>
    <definedName name="КолА761">#REF!</definedName>
    <definedName name="КолА761П">#REF!</definedName>
    <definedName name="КолА762">#REF!</definedName>
    <definedName name="КолА763">#REF!</definedName>
    <definedName name="КолА76П">#REF!</definedName>
    <definedName name="КолА92">#REF!</definedName>
    <definedName name="КолА921">#REF!</definedName>
    <definedName name="КолА921П">#REF!</definedName>
    <definedName name="КолА922">#REF!</definedName>
    <definedName name="КолА923">#REF!</definedName>
    <definedName name="КолА92П">#REF!</definedName>
    <definedName name="КолА95">#REF!</definedName>
    <definedName name="КолА951">#REF!</definedName>
    <definedName name="КолА951П">#REF!</definedName>
    <definedName name="КолА952">#REF!</definedName>
    <definedName name="КолА953">#REF!</definedName>
    <definedName name="КолА95П">#REF!</definedName>
    <definedName name="КолГаз">#REF!</definedName>
    <definedName name="КолГаз1">#REF!</definedName>
    <definedName name="КолГаз1П">#REF!</definedName>
    <definedName name="КолГаз2">#REF!</definedName>
    <definedName name="КолГаз3">#REF!</definedName>
    <definedName name="КолГазП">#REF!</definedName>
    <definedName name="КолДиз">#REF!</definedName>
    <definedName name="КолДиз1">#REF!</definedName>
    <definedName name="КолДиз1П">#REF!</definedName>
    <definedName name="КолДиз2">#REF!</definedName>
    <definedName name="КолДиз3">#REF!</definedName>
    <definedName name="КолДизП">#REF!</definedName>
    <definedName name="КолМазут">#REF!</definedName>
    <definedName name="КолМазут1">#REF!</definedName>
    <definedName name="КолМазут1П">#REF!</definedName>
    <definedName name="КолМазут2">#REF!</definedName>
    <definedName name="КолМазут3">#REF!</definedName>
    <definedName name="КолМазутП">#REF!</definedName>
    <definedName name="л">[0]!л</definedName>
    <definedName name="Лаборатория_КИП___РИП__и__метрологии">#REF!</definedName>
    <definedName name="лджжллж">[0]!лджжллж</definedName>
    <definedName name="лдэджэджэжзэ">[0]!лдэджэджэжзэ</definedName>
    <definedName name="лдэдэжэ">[0]!лдэдэжэ</definedName>
    <definedName name="лена">#REF!</definedName>
    <definedName name="Ликвидность_и_устойчивость">[8]Баланс!#REF!</definedName>
    <definedName name="ЛИСТ">[0]!ЛИСТ</definedName>
    <definedName name="люда">#REF!</definedName>
    <definedName name="М27">[0]!М27</definedName>
    <definedName name="Макрос1">[0]!Макрос1</definedName>
    <definedName name="Макрос1_12">Макрос1_12</definedName>
    <definedName name="Макрос1_13">Макрос1_13</definedName>
    <definedName name="Макрос1_9">Макрос1_9</definedName>
    <definedName name="макрос100">[0]!макрос100</definedName>
    <definedName name="макрос101">[0]!макрос101</definedName>
    <definedName name="макрос102">[0]!макрос102</definedName>
    <definedName name="Макрос12">[0]!Макрос12</definedName>
    <definedName name="Макрос13">[0]!Макрос13</definedName>
    <definedName name="Макрос14">[0]!Макрос14</definedName>
    <definedName name="Макрос15">[0]!Макрос15</definedName>
    <definedName name="Макрос17">[0]!Макрос17</definedName>
    <definedName name="Макрос18">[0]!Макрос18</definedName>
    <definedName name="Макрос19">[0]!Макрос19</definedName>
    <definedName name="Макрос2">[0]!Макрос2</definedName>
    <definedName name="Макрос20">[0]!Макрос20</definedName>
    <definedName name="макрос209">[0]!макрос209</definedName>
    <definedName name="макрос210">[0]!макрос210</definedName>
    <definedName name="Макрос22">[0]!Макрос22</definedName>
    <definedName name="Макрос23">[0]!Макрос23</definedName>
    <definedName name="Макрос24">[0]!Макрос24</definedName>
    <definedName name="Макрос25">[0]!Макрос25</definedName>
    <definedName name="Макрос26">[0]!Макрос26</definedName>
    <definedName name="Макрос27">[0]!Макрос27</definedName>
    <definedName name="Макрос29">[0]!Макрос29</definedName>
    <definedName name="Макрос3">[0]!Макрос3</definedName>
    <definedName name="Макрос3_12">Макрос3_12</definedName>
    <definedName name="Макрос3_13">Макрос3_13</definedName>
    <definedName name="Макрос3_9">Макрос3_9</definedName>
    <definedName name="Макрос3312">[0]!Макрос3312</definedName>
    <definedName name="Макрос37">[0]!Макрос37</definedName>
    <definedName name="Макрос39">[0]!Макрос39</definedName>
    <definedName name="Макрос4">[0]!Макрос4</definedName>
    <definedName name="Макрос4002">[0]!Макрос4002</definedName>
    <definedName name="Макрос46">[0]!Макрос46</definedName>
    <definedName name="Макрос5">[0]!Макрос5</definedName>
    <definedName name="Макрос50">[0]!Макрос50</definedName>
    <definedName name="Макрос55">[0]!Макрос55</definedName>
    <definedName name="Макрос6">[0]!Макрос6</definedName>
    <definedName name="Макрос6_12">Макрос6_12</definedName>
    <definedName name="Макрос6_13">Макрос6_13</definedName>
    <definedName name="Макрос6_9">Макрос6_9</definedName>
    <definedName name="Макрос80">[0]!Макрос80</definedName>
    <definedName name="маррапра">[0]!маррапра</definedName>
    <definedName name="Мес1">#REF!</definedName>
    <definedName name="Мес1П">#REF!</definedName>
    <definedName name="Мес2">#REF!</definedName>
    <definedName name="Мес3">#REF!</definedName>
    <definedName name="МодНакБМА.Макрос19">[0]!МодНакБМА.Макрос19</definedName>
    <definedName name="Модуль5.Макрос33">[0]!Модуль5.Макрос33</definedName>
    <definedName name="Модуль6.Макрос33">[0]!Модуль6.Макрос33</definedName>
    <definedName name="Модуль7.Макрос33">[0]!Модуль7.Макрос33</definedName>
    <definedName name="Модуль82.Макрос33">[0]!Модуль82.Макрос33</definedName>
    <definedName name="Модуль86.Макрос33">[0]!Модуль86.Макрос33</definedName>
    <definedName name="Модуль87.Макрос33">[0]!Модуль87.Макрос33</definedName>
    <definedName name="н">[0]!н</definedName>
    <definedName name="н_12">н_12</definedName>
    <definedName name="н_13">н_13</definedName>
    <definedName name="н_9">н_9</definedName>
    <definedName name="НаимЦеха">#REF!</definedName>
    <definedName name="НаимЦеха1">#REF!</definedName>
    <definedName name="НаимЦеха1П">#REF!</definedName>
    <definedName name="НаимЦехаП">#REF!</definedName>
    <definedName name="_xlnm.Print_Area" localSheetId="0">'Q1 2011 production and sales'!$A$1:$H$108</definedName>
    <definedName name="Оборачиваемость_и_рентабельность">[8]Баланс!#REF!</definedName>
    <definedName name="Общезаводские">[5]КалькуляцияОбщезав.!$A$2:$F$53</definedName>
    <definedName name="ож.год">[0]!ож.год</definedName>
    <definedName name="ож.год_12">ож.год_12</definedName>
    <definedName name="ож.год_13">ож.год_13</definedName>
    <definedName name="ож.год_9">ож.год_9</definedName>
    <definedName name="ожлдждлд">[0]!ожлдждлд</definedName>
    <definedName name="олд">[0]!олд</definedName>
    <definedName name="олджжлож">[0]!олджжлож</definedName>
    <definedName name="олег">#REF!</definedName>
    <definedName name="оплата">[0]!оплата</definedName>
    <definedName name="оплата_12">оплата_12</definedName>
    <definedName name="оплата_13">оплата_13</definedName>
    <definedName name="оплата_9">оплата_9</definedName>
    <definedName name="орллдд">[0]!орллдд</definedName>
    <definedName name="откРПиТП">[0]!откРПиТП</definedName>
    <definedName name="откРПиТП_12">откРПиТП_12</definedName>
    <definedName name="откРПиТП_13">откРПиТП_13</definedName>
    <definedName name="откРПиТП_9">откРПиТП_9</definedName>
    <definedName name="отмена">[0]!отмена</definedName>
    <definedName name="паолапо">[0]!паолапо</definedName>
    <definedName name="паороллл">[0]!паороллл</definedName>
    <definedName name="папаполрлр">[0]!папаполрлр</definedName>
    <definedName name="парр">[0]!парр</definedName>
    <definedName name="Перевозки_ЖДЦ">#REF!</definedName>
    <definedName name="пппорпдшп">[0]!пппорпдшп</definedName>
    <definedName name="прмтмиато" hidden="1">#REF!</definedName>
    <definedName name="Производство">[8]Производство!$A$3:$I$40</definedName>
    <definedName name="Расходы3">[0]!Расходы3</definedName>
    <definedName name="реал">[0]!реал</definedName>
    <definedName name="реал_12">реал_12</definedName>
    <definedName name="реал_13">реал_13</definedName>
    <definedName name="реал_9">реал_9</definedName>
    <definedName name="Реализация">[8]Реализация!$A$2:$G$20</definedName>
    <definedName name="РеализПФ">[8]Реализация!#REF!</definedName>
    <definedName name="РеалПотребителям">[8]Реализация!$A$22:$G$52</definedName>
    <definedName name="рпероплнрог">[0]!рпероплнрог</definedName>
    <definedName name="рро">[9]Баланс!#REF!</definedName>
    <definedName name="ррпапарр">[0]!ррпапарр</definedName>
    <definedName name="РСЦ">#REF!</definedName>
    <definedName name="рьпсролр">[0]!рьпсролр</definedName>
    <definedName name="С40">#REF!</definedName>
    <definedName name="саша">#REF!</definedName>
    <definedName name="света">#REF!</definedName>
    <definedName name="себест7мес">[0]!себест7мес</definedName>
    <definedName name="себест7мес_12">себест7мес_12</definedName>
    <definedName name="себест7мес_13">себест7мес_13</definedName>
    <definedName name="себест7мес_9">себест7мес_9</definedName>
    <definedName name="Себестоим.тов.пр.">[0]!Себестоим.тов.пр.</definedName>
    <definedName name="Себестоимость">'[11]Общая смета затрат'!$A$3:$I$43</definedName>
    <definedName name="Себестоимость_дин_структура">'[11]Общая смета затрат'!$A$2:$I$43</definedName>
    <definedName name="СехП">#REF!</definedName>
    <definedName name="Ситовский_АБК_600">#REF!</definedName>
    <definedName name="старый">[0]!старый</definedName>
    <definedName name="Студеновская_котельная">#REF!</definedName>
    <definedName name="Студеновский___быткомбинат">#REF!</definedName>
    <definedName name="СумА76">#REF!</definedName>
    <definedName name="СумА761">#REF!</definedName>
    <definedName name="СумА761П">#REF!</definedName>
    <definedName name="СумА762">#REF!</definedName>
    <definedName name="СумА763">#REF!</definedName>
    <definedName name="СумА76П">#REF!</definedName>
    <definedName name="СумА92">#REF!</definedName>
    <definedName name="СумА921">#REF!</definedName>
    <definedName name="СумА921П">#REF!</definedName>
    <definedName name="СумА922">#REF!</definedName>
    <definedName name="СумА923">#REF!</definedName>
    <definedName name="СумА92П">#REF!</definedName>
    <definedName name="СумА95">#REF!</definedName>
    <definedName name="СумА951">#REF!</definedName>
    <definedName name="СумА951П">#REF!</definedName>
    <definedName name="СумА952">#REF!</definedName>
    <definedName name="СумА953">#REF!</definedName>
    <definedName name="СумА95П">#REF!</definedName>
    <definedName name="СумГаз">#REF!</definedName>
    <definedName name="СумГаз1">#REF!</definedName>
    <definedName name="СумГаз1П">#REF!</definedName>
    <definedName name="СумГаз2">#REF!</definedName>
    <definedName name="СумГазП">#REF!</definedName>
    <definedName name="СумГаы3">#REF!</definedName>
    <definedName name="СумДиз">#REF!</definedName>
    <definedName name="СумДиз1">#REF!</definedName>
    <definedName name="СумДиз1П">#REF!</definedName>
    <definedName name="СумДиз2">#REF!</definedName>
    <definedName name="СумДиз3">#REF!</definedName>
    <definedName name="СумДизП">#REF!</definedName>
    <definedName name="СумМазут">#REF!</definedName>
    <definedName name="СумМазут1">#REF!</definedName>
    <definedName name="СумМазут1П">#REF!</definedName>
    <definedName name="СумМазут2">#REF!</definedName>
    <definedName name="СумМазут3">#REF!</definedName>
    <definedName name="СумМазутП">#REF!</definedName>
    <definedName name="СУММПЕРИОД">[0]!СУММПЕРИОД</definedName>
    <definedName name="таня">#REF!</definedName>
    <definedName name="Теплосиловой_цех">#REF!</definedName>
    <definedName name="ТП">[0]!ТП</definedName>
    <definedName name="ТП_12">ТП_12</definedName>
    <definedName name="ТП_13">ТП_13</definedName>
    <definedName name="ТП_9">ТП_9</definedName>
    <definedName name="УБВР">#REF!</definedName>
    <definedName name="укепкуе">[0]!укепкуе</definedName>
    <definedName name="уПЛОТНЕННЫЙ_БАЛАНС">[8]Баланс!$A$181:$J$209</definedName>
    <definedName name="УТДиС">#REF!</definedName>
    <definedName name="Участок__сетей__и__подстанций">#REF!</definedName>
    <definedName name="ф2">[0]!ф2</definedName>
    <definedName name="Формирование_Остатков">[8]Реализация!$B$54:$F$61</definedName>
    <definedName name="Формирование_фин_рез">#REF!</definedName>
    <definedName name="фыва">[0]!фыва</definedName>
    <definedName name="Цветное_литье">#REF!</definedName>
    <definedName name="Цех">#REF!</definedName>
    <definedName name="Цех1">#REF!</definedName>
    <definedName name="Цех1П">#REF!</definedName>
    <definedName name="Цех2">#REF!</definedName>
    <definedName name="Цех3">#REF!</definedName>
    <definedName name="ЦПП">#REF!</definedName>
    <definedName name="ЦТТ">#REF!</definedName>
    <definedName name="цуеукеуке">[0]!цуеукеуке</definedName>
    <definedName name="цукеак">[0]!цукеак</definedName>
    <definedName name="чмаывпк">[0]!чмаывпк</definedName>
    <definedName name="шам">#REF!</definedName>
    <definedName name="шамиль">#REF!</definedName>
    <definedName name="ьтбтьбьюб">[0]!ьтбтьбьюб</definedName>
    <definedName name="ььь">[6]Шахм!#REF!</definedName>
    <definedName name="э">[0]!э</definedName>
    <definedName name="эджэждэ">[0]!эджэждэ</definedName>
    <definedName name="эжжэжэж">[0]!эжжэжэж</definedName>
    <definedName name="эжэджэжэ">[0]!эжэджэжэ</definedName>
    <definedName name="Экономич_показатели">#REF!</definedName>
    <definedName name="ЭМЦ">#REF!</definedName>
    <definedName name="ээждэдж">[0]!ээждэдж</definedName>
    <definedName name="ээжэж">[0]!ээжэж</definedName>
  </definedNames>
  <calcPr calcId="144525"/>
</workbook>
</file>

<file path=xl/calcChain.xml><?xml version="1.0" encoding="utf-8"?>
<calcChain xmlns="http://schemas.openxmlformats.org/spreadsheetml/2006/main">
  <c r="E100" i="1"/>
  <c r="D100"/>
  <c r="C100"/>
  <c r="G100"/>
  <c r="E99"/>
  <c r="D99"/>
  <c r="C99"/>
  <c r="F99"/>
  <c r="E98"/>
  <c r="D98"/>
  <c r="C98"/>
  <c r="G98"/>
  <c r="E97"/>
  <c r="D97"/>
  <c r="C97"/>
  <c r="F97"/>
  <c r="E96"/>
  <c r="D96"/>
  <c r="C96"/>
  <c r="G96"/>
  <c r="E95"/>
  <c r="E101"/>
  <c r="D95"/>
  <c r="D101"/>
  <c r="C95"/>
  <c r="C101"/>
  <c r="G101"/>
  <c r="E89"/>
  <c r="D89"/>
  <c r="C89"/>
  <c r="F89"/>
  <c r="G89"/>
  <c r="E88"/>
  <c r="D88"/>
  <c r="C88"/>
  <c r="G88"/>
  <c r="E87"/>
  <c r="D87"/>
  <c r="C87"/>
  <c r="F87"/>
  <c r="E86"/>
  <c r="D86"/>
  <c r="C86"/>
  <c r="G86"/>
  <c r="E85"/>
  <c r="D85"/>
  <c r="C85"/>
  <c r="F85"/>
  <c r="E79"/>
  <c r="D79"/>
  <c r="C79"/>
  <c r="F79"/>
  <c r="E73"/>
  <c r="D73"/>
  <c r="C73"/>
  <c r="F73"/>
  <c r="E72"/>
  <c r="D72"/>
  <c r="C72"/>
  <c r="G72"/>
  <c r="G66"/>
  <c r="F66"/>
  <c r="E65"/>
  <c r="D65"/>
  <c r="C65"/>
  <c r="G65"/>
  <c r="E59"/>
  <c r="D59"/>
  <c r="C59"/>
  <c r="G59"/>
  <c r="E58"/>
  <c r="D58"/>
  <c r="C58"/>
  <c r="F58"/>
  <c r="E52"/>
  <c r="D52"/>
  <c r="C52"/>
  <c r="F52"/>
  <c r="E45"/>
  <c r="D45"/>
  <c r="C45"/>
  <c r="G45"/>
  <c r="E44"/>
  <c r="D44"/>
  <c r="C44"/>
  <c r="F44"/>
  <c r="E43"/>
  <c r="D43"/>
  <c r="C43"/>
  <c r="G43"/>
  <c r="E42"/>
  <c r="D42"/>
  <c r="C42"/>
  <c r="F42"/>
  <c r="E41"/>
  <c r="D41"/>
  <c r="C41"/>
  <c r="G41"/>
  <c r="E40"/>
  <c r="D40"/>
  <c r="C40"/>
  <c r="F40"/>
  <c r="E39"/>
  <c r="D39"/>
  <c r="C39"/>
  <c r="G39"/>
  <c r="E38"/>
  <c r="E46"/>
  <c r="D38"/>
  <c r="D46"/>
  <c r="C38"/>
  <c r="F38"/>
  <c r="E30"/>
  <c r="D30"/>
  <c r="F30"/>
  <c r="C30"/>
  <c r="G30"/>
  <c r="E29"/>
  <c r="D29"/>
  <c r="C29"/>
  <c r="G29"/>
  <c r="E28"/>
  <c r="D28"/>
  <c r="C28"/>
  <c r="F28"/>
  <c r="E27"/>
  <c r="D27"/>
  <c r="C27"/>
  <c r="G27"/>
  <c r="E26"/>
  <c r="D26"/>
  <c r="C26"/>
  <c r="F26"/>
  <c r="E25"/>
  <c r="D25"/>
  <c r="C25"/>
  <c r="G25"/>
  <c r="E24"/>
  <c r="D24"/>
  <c r="C24"/>
  <c r="F24"/>
  <c r="E23"/>
  <c r="D23"/>
  <c r="C23"/>
  <c r="G23"/>
  <c r="E22"/>
  <c r="D22"/>
  <c r="C22"/>
  <c r="F22"/>
  <c r="E16"/>
  <c r="D16"/>
  <c r="C16"/>
  <c r="G16"/>
  <c r="E15"/>
  <c r="D15"/>
  <c r="C15"/>
  <c r="F15"/>
  <c r="E14"/>
  <c r="D14"/>
  <c r="C14"/>
  <c r="G14"/>
  <c r="E13"/>
  <c r="D13"/>
  <c r="C13"/>
  <c r="F13"/>
  <c r="E12"/>
  <c r="D12"/>
  <c r="C12"/>
  <c r="G12"/>
  <c r="E11"/>
  <c r="E17"/>
  <c r="D11"/>
  <c r="D17"/>
  <c r="C11"/>
  <c r="F11"/>
  <c r="E10"/>
  <c r="D10"/>
  <c r="C10"/>
  <c r="G10"/>
  <c r="E9"/>
  <c r="D9"/>
  <c r="C9"/>
  <c r="F9"/>
  <c r="F101"/>
  <c r="F10"/>
  <c r="F12"/>
  <c r="G13"/>
  <c r="F14"/>
  <c r="G15"/>
  <c r="F16"/>
  <c r="C17"/>
  <c r="F17"/>
  <c r="G22"/>
  <c r="F23"/>
  <c r="G24"/>
  <c r="F25"/>
  <c r="F27"/>
  <c r="F29"/>
  <c r="G38"/>
  <c r="F39"/>
  <c r="G40"/>
  <c r="F41"/>
  <c r="G42"/>
  <c r="F43"/>
  <c r="G44"/>
  <c r="F45"/>
  <c r="C46"/>
  <c r="F46"/>
  <c r="D50"/>
  <c r="F50"/>
  <c r="G52"/>
  <c r="G58"/>
  <c r="F59"/>
  <c r="F65"/>
  <c r="F72"/>
  <c r="G73"/>
  <c r="G79"/>
  <c r="G85"/>
  <c r="F86"/>
  <c r="F88"/>
  <c r="G95"/>
  <c r="F96"/>
  <c r="F98"/>
  <c r="F100"/>
  <c r="E50"/>
  <c r="G50"/>
  <c r="F95"/>
  <c r="C50"/>
  <c r="G28"/>
  <c r="G87"/>
  <c r="G97"/>
  <c r="G17"/>
  <c r="G46"/>
  <c r="G11"/>
  <c r="G9"/>
  <c r="G26"/>
  <c r="G99"/>
</calcChain>
</file>

<file path=xl/sharedStrings.xml><?xml version="1.0" encoding="utf-8"?>
<sst xmlns="http://schemas.openxmlformats.org/spreadsheetml/2006/main" count="120" uniqueCount="52">
  <si>
    <t>Динамная сталь</t>
  </si>
  <si>
    <t>DanSteel A/S</t>
  </si>
  <si>
    <t>NLMK Indiana</t>
  </si>
  <si>
    <r>
      <t>NLMK Group: Q1 2011 Operating Highlights</t>
    </r>
    <r>
      <rPr>
        <b/>
        <vertAlign val="superscript"/>
        <sz val="12"/>
        <rFont val="Calibri"/>
        <family val="2"/>
        <charset val="204"/>
      </rPr>
      <t>1</t>
    </r>
  </si>
  <si>
    <t xml:space="preserve">1. Production </t>
  </si>
  <si>
    <t>NLMK Group</t>
  </si>
  <si>
    <t>million tonnes</t>
  </si>
  <si>
    <t>Q1 
2011</t>
  </si>
  <si>
    <t>Q4
2010</t>
  </si>
  <si>
    <t>Q1
2010</t>
  </si>
  <si>
    <t>Q1 11 / 
Q4 10</t>
  </si>
  <si>
    <t>Q1 11/ 
Q1 10</t>
  </si>
  <si>
    <t>Pig iron</t>
  </si>
  <si>
    <t>Crude steel</t>
  </si>
  <si>
    <t>Salable pig iron</t>
  </si>
  <si>
    <t>Salable slabs</t>
  </si>
  <si>
    <t>Flat products</t>
  </si>
  <si>
    <t>Salable billets</t>
  </si>
  <si>
    <t>Long products</t>
  </si>
  <si>
    <t>Total steel products</t>
  </si>
  <si>
    <t>Metalware</t>
  </si>
  <si>
    <t>Novolipetsk (main production site in Lipetsk)</t>
  </si>
  <si>
    <t>Pig Iron</t>
  </si>
  <si>
    <t>Cold-rolled steel</t>
  </si>
  <si>
    <t>Hot-dip galvanized steel</t>
  </si>
  <si>
    <t>Pre-painted steel</t>
  </si>
  <si>
    <t>Dynamo steel</t>
  </si>
  <si>
    <t>Transformer steel</t>
  </si>
  <si>
    <r>
      <t>Hot-rolled steel</t>
    </r>
    <r>
      <rPr>
        <b/>
        <i/>
        <vertAlign val="superscript"/>
        <sz val="11"/>
        <color indexed="63"/>
        <rFont val="Calibri"/>
        <family val="2"/>
        <charset val="204"/>
      </rPr>
      <t>2</t>
    </r>
  </si>
  <si>
    <t>Slabs</t>
  </si>
  <si>
    <t>Heavy plates</t>
  </si>
  <si>
    <t>Hot-rolled steel</t>
  </si>
  <si>
    <t>VIZ-Stal</t>
  </si>
  <si>
    <t>Sinter ore</t>
  </si>
  <si>
    <t>Iron ore
concentrate</t>
  </si>
  <si>
    <t>Stoilensky</t>
  </si>
  <si>
    <t>Altai-Koks</t>
  </si>
  <si>
    <t>Coke (dry)</t>
  </si>
  <si>
    <r>
      <t>Long Products Division</t>
    </r>
    <r>
      <rPr>
        <b/>
        <vertAlign val="superscript"/>
        <sz val="11"/>
        <color indexed="63"/>
        <rFont val="Calibri"/>
        <family val="2"/>
        <charset val="204"/>
      </rPr>
      <t>4</t>
    </r>
  </si>
  <si>
    <t>Billets</t>
  </si>
  <si>
    <t>Rebar</t>
  </si>
  <si>
    <t>Wire rod</t>
  </si>
  <si>
    <r>
      <t>Ferrous and nonferrous
scrap</t>
    </r>
    <r>
      <rPr>
        <b/>
        <i/>
        <vertAlign val="superscript"/>
        <sz val="11"/>
        <color indexed="63"/>
        <rFont val="Calibri"/>
        <family val="2"/>
        <charset val="204"/>
      </rPr>
      <t>5</t>
    </r>
  </si>
  <si>
    <t>Flats</t>
  </si>
  <si>
    <r>
      <t>1</t>
    </r>
    <r>
      <rPr>
        <i/>
        <sz val="10"/>
        <color indexed="63"/>
        <rFont val="Calibri"/>
        <family val="2"/>
        <charset val="204"/>
      </rPr>
      <t xml:space="preserve"> Q1 2011 production and sales data is preliminary and subject to further update</t>
    </r>
  </si>
  <si>
    <r>
      <t xml:space="preserve">4 </t>
    </r>
    <r>
      <rPr>
        <i/>
        <sz val="10"/>
        <color indexed="63"/>
        <rFont val="Calibri"/>
        <family val="2"/>
        <charset val="204"/>
      </rPr>
      <t>Long products sector includes the following companies: NSMMZ, UZPS and other scrap collecting facilities</t>
    </r>
  </si>
  <si>
    <r>
      <t xml:space="preserve">3 </t>
    </r>
    <r>
      <rPr>
        <i/>
        <sz val="10"/>
        <color indexed="63"/>
        <rFont val="Calibri"/>
        <family val="2"/>
        <charset val="204"/>
      </rPr>
      <t xml:space="preserve">Excluding inter-group operations and including sales of trading companies </t>
    </r>
  </si>
  <si>
    <r>
      <t>2</t>
    </r>
    <r>
      <rPr>
        <i/>
        <sz val="10"/>
        <color indexed="63"/>
        <rFont val="Calibri"/>
        <family val="2"/>
        <charset val="204"/>
      </rPr>
      <t xml:space="preserve"> Including hot-rolled pickled steel </t>
    </r>
  </si>
  <si>
    <r>
      <t>2. Sales</t>
    </r>
    <r>
      <rPr>
        <b/>
        <u/>
        <vertAlign val="superscript"/>
        <sz val="12"/>
        <color indexed="63"/>
        <rFont val="Calibri"/>
        <family val="2"/>
        <charset val="204"/>
      </rPr>
      <t>3</t>
    </r>
  </si>
  <si>
    <r>
      <t xml:space="preserve">5 </t>
    </r>
    <r>
      <rPr>
        <i/>
        <sz val="10"/>
        <color indexed="63"/>
        <rFont val="Calibri"/>
        <family val="2"/>
        <charset val="204"/>
      </rPr>
      <t xml:space="preserve">Including sales of NSMMZ </t>
    </r>
  </si>
  <si>
    <t>Total sales</t>
  </si>
  <si>
    <t xml:space="preserve">Total sales </t>
  </si>
</sst>
</file>

<file path=xl/styles.xml><?xml version="1.0" encoding="utf-8"?>
<styleSheet xmlns="http://schemas.openxmlformats.org/spreadsheetml/2006/main">
  <numFmts count="153">
    <numFmt numFmtId="166" formatCode="&quot;£&quot;#,##0.00;\-&quot;£&quot;#,##0.00"/>
    <numFmt numFmtId="172" formatCode="0.000"/>
    <numFmt numFmtId="173" formatCode="0.0%"/>
    <numFmt numFmtId="174" formatCode="0.0000"/>
    <numFmt numFmtId="175" formatCode="#,##0.0\ ;\(#,##0.0\)"/>
    <numFmt numFmtId="176" formatCode="\€#,##0.0_);\(\€#,##0.0\);@_)"/>
    <numFmt numFmtId="177" formatCode="@&quot; ($)&quot;"/>
    <numFmt numFmtId="178" formatCode="@&quot; (%)&quot;"/>
    <numFmt numFmtId="179" formatCode="@&quot; (£)&quot;"/>
    <numFmt numFmtId="180" formatCode="@&quot; (¥)&quot;"/>
    <numFmt numFmtId="181" formatCode="@&quot; (€)&quot;"/>
    <numFmt numFmtId="182" formatCode="@&quot; (x)&quot;"/>
    <numFmt numFmtId="183" formatCode="0.0_);\(0.0\);\-"/>
    <numFmt numFmtId="184" formatCode="0.0_)\%;\(0.0\)\%;0.0_)\%;@_)_%"/>
    <numFmt numFmtId="185" formatCode="0.0%_);\(0.0%\)"/>
    <numFmt numFmtId="186" formatCode="#,##0.0_)_%;\(#,##0.0\)_%;0.0_)_%;@_)_%"/>
    <numFmt numFmtId="187" formatCode="#,##0.0_x;\(#,##0.0\)_x;0.0_x;@_x"/>
    <numFmt numFmtId="188" formatCode="#,##0.0_x_x;\(#,##0.0\)_x_x;0.0_x_x;@_x_x"/>
    <numFmt numFmtId="189" formatCode="#,##0.0_x_x_x;\(#,##0.0\)_x_x_x;0.0_x_x_x;@_x_x_x"/>
    <numFmt numFmtId="190" formatCode="#,##0.0_x_x_x_x;\(#,##0.0\)_x_x_x_x;0.0_x_x_x_x;@_x_x_x_x"/>
    <numFmt numFmtId="191" formatCode="#,##0.00_x;\(#,##0.00\)_x;0.00_x;@_x"/>
    <numFmt numFmtId="192" formatCode="#,##0.00_x_x;\(#,##0.00\)_x_x;0_x_x;@_x_x"/>
    <numFmt numFmtId="193" formatCode="#,##0.00_x_x_x;\(#,##0.00\)_x_x_x;0.00_x_x_x;@_x_x_x"/>
    <numFmt numFmtId="194" formatCode="#,##0.00_x_x_x_x;\(#,##0.00\)_x_x_x_x;0.00_x_x_x_x;@_x_x_x_x"/>
    <numFmt numFmtId="195" formatCode="#,##0.00_x_x_x_x_x;\(#,##0.00\)_x_x_x_x_x;0.00_x_x_x_x_x;@_x_x_x_x_x"/>
    <numFmt numFmtId="196" formatCode="#,##0.00_x_x_x_x_x_x;\(#,##0.00\)_x_x_x_x_x_x;0.00_x_x_x_x_x_x;@_x_x_x_x_x_x"/>
    <numFmt numFmtId="197" formatCode="#,##0_x;\(#,##0\)_x;0_x;@_x"/>
    <numFmt numFmtId="198" formatCode="#,##0_x_x;\(#,##0\)_x_x;0_x_x;@_x_x"/>
    <numFmt numFmtId="199" formatCode="#,##0_x_x_x;\(#,##0\)_x_x_x;0_x_x_x;@_x_x_x"/>
    <numFmt numFmtId="200" formatCode="#,##0_x_x_x_x;\(#,##0\)_x_x_x_x;0_x_x_x_x;@_x_x_x_x"/>
    <numFmt numFmtId="201" formatCode="#,##0.0_)_x;\(#,##0.0\)_x"/>
    <numFmt numFmtId="202" formatCode="#,##0.0_);\(#,##0.0\)"/>
    <numFmt numFmtId="203" formatCode="#,##0.0_);\(#,##0.0\);#,##0.0_);@_)"/>
    <numFmt numFmtId="204" formatCode="#,##0.0000_);\(#,##0.0000\);\-_)"/>
    <numFmt numFmtId="205" formatCode="#,##0_);\(#,##0\);#,##0_);@_)"/>
    <numFmt numFmtId="206" formatCode="0.0000%"/>
    <numFmt numFmtId="207" formatCode="&quot;$&quot;_(#,##0.00_);&quot;$&quot;\(#,##0.00\)"/>
    <numFmt numFmtId="208" formatCode="&quot;$&quot;_(#,##0.00_);&quot;$&quot;\(#,##0.00\);&quot;$&quot;_(0.00_);@_)"/>
    <numFmt numFmtId="209" formatCode="&quot;£&quot;_(#,##0.00_);&quot;£&quot;\(#,##0.00\)"/>
    <numFmt numFmtId="210" formatCode="&quot;£&quot;_(#,##0.00_);&quot;£&quot;\(#,##0.00\);&quot;£&quot;_(0.00_);@_)"/>
    <numFmt numFmtId="211" formatCode="#,##0.00000_);\(#,##0.00000\);\-_)"/>
    <numFmt numFmtId="212" formatCode="&quot;SFr.&quot;_(#,##0.00_);&quot;SFr.&quot;\(#,##0.00\)"/>
    <numFmt numFmtId="213" formatCode="0.0000000"/>
    <numFmt numFmtId="214" formatCode="#,##0.00_);\(#,##0.00\);0.00_);@_)"/>
    <numFmt numFmtId="215" formatCode="#,##0_);\(#,##0\);\-_)"/>
    <numFmt numFmtId="216" formatCode="#,##0.00_);\(#,##0.00\);\-_)"/>
    <numFmt numFmtId="217" formatCode="\€_(#,##0.00_);\€\(#,##0.00\);\€_(0.00_);@_)"/>
    <numFmt numFmtId="218" formatCode="0.0\x;;"/>
    <numFmt numFmtId="219" formatCode="0.0%_);\(0.0%\);\-"/>
    <numFmt numFmtId="220" formatCode="#,##0.0_)\x;\(#,##0.0\)\x"/>
    <numFmt numFmtId="221" formatCode="#,##0_)\x;\(#,##0\)\x;0_)\x;@_)_x"/>
    <numFmt numFmtId="222" formatCode="#,##0.0_)\x;\(#,##0.0\)\x;0.0_)\x;@_)_x"/>
    <numFmt numFmtId="223" formatCode="#,##0.000_);\(#,##0.000\);\-_)"/>
    <numFmt numFmtId="224" formatCode="0.00\x;;\-"/>
    <numFmt numFmtId="225" formatCode="#,##0_)_x;\(#,##0\)_x;0_)_x;@_)_x"/>
    <numFmt numFmtId="226" formatCode="#,##0.0_)_x;\(#,##0.0\)_x;0.0_)_x;@_)_x"/>
    <numFmt numFmtId="227" formatCode="#&quot;E&quot;"/>
    <numFmt numFmtId="228" formatCode="\£#,##0.0_);\(\£#,##0.0\);\-"/>
    <numFmt numFmtId="229" formatCode="0.0_)\%;\(0.0\)\%"/>
    <numFmt numFmtId="230" formatCode="#0.0\x"/>
    <numFmt numFmtId="231" formatCode="#,##0.0_)_%;\(#,##0.0\)_%"/>
    <numFmt numFmtId="232" formatCode="#,##0.0;\-#,##0.0"/>
    <numFmt numFmtId="233" formatCode="0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  <numFmt numFmtId="236" formatCode="0&quot;A&quot;"/>
    <numFmt numFmtId="237" formatCode="#,##0;\(#,##0\)"/>
    <numFmt numFmtId="238" formatCode="0\A"/>
    <numFmt numFmtId="239" formatCode="0.00%&quot; Stock Pooling&quot;"/>
    <numFmt numFmtId="240" formatCode="#,##0.0"/>
    <numFmt numFmtId="241" formatCode="#,##0_);\(#,##0\);\-_);"/>
    <numFmt numFmtId="242" formatCode="#,##0.0_x\);\(#,##0.0\)_x;#,##0.0_x\);@_x\)"/>
    <numFmt numFmtId="243" formatCode="&quot;$&quot;#,##0_);[Red]\(&quot;$&quot;#,##0\)"/>
    <numFmt numFmtId="244" formatCode="&quot;$&quot;#,##0.00_);[Red]\(&quot;$&quot;#,##0.00\)"/>
    <numFmt numFmtId="245" formatCode="0.0"/>
    <numFmt numFmtId="246" formatCode="###0.0;\(###0.0\)"/>
    <numFmt numFmtId="247" formatCode="#,##0_%_);\(#,##0\)_%;#,##0_%_);@_%_)"/>
    <numFmt numFmtId="248" formatCode="_-* #,##0.00\ _р_._-;\-* #,##0.00\ _р_._-;_-* &quot;-&quot;??\ _р_._-;_-@_-"/>
    <numFmt numFmtId="249" formatCode="#,##0\ &quot;руб.&quot;;[Red]\-#,##0\ &quot;руб.&quot;"/>
    <numFmt numFmtId="250" formatCode="&quot;$&quot;_(#,##0.0_);&quot;$&quot;\(#,##0.0\)"/>
    <numFmt numFmtId="251" formatCode="_-* #,##0.00&quot; р &quot;_-;\-* #,##0.00&quot; р &quot;_-;_-* &quot;-&quot;??&quot; р &quot;_-;_-@_-"/>
    <numFmt numFmtId="252" formatCode="&quot;$&quot;#,##0.00_)_x_x_x;\(&quot;$&quot;#,##0.00\)_x_x_x"/>
    <numFmt numFmtId="253" formatCode="#,##0.000&quot;mm&quot;"/>
    <numFmt numFmtId="254" formatCode="#,##0.000_);\(#,##0.000\)"/>
    <numFmt numFmtId="255" formatCode="yyyy"/>
    <numFmt numFmtId="256" formatCode="#,##0.0000_);\(#,##0.0000\)"/>
    <numFmt numFmtId="257" formatCode="###0.0_);\(###0.0\)"/>
    <numFmt numFmtId="258" formatCode="&quot;£&quot;_(#,##0_);&quot;£&quot;\(#,##0\)"/>
    <numFmt numFmtId="259" formatCode="&quot;£&quot;_(#,##0.0_);&quot;£&quot;\(#,##0.0\)"/>
    <numFmt numFmtId="260" formatCode="\$0.00;\(\$0.00\)"/>
    <numFmt numFmtId="261" formatCode="0.0_x_x_x"/>
    <numFmt numFmtId="262" formatCode="0&quot;E&quot;"/>
    <numFmt numFmtId="263" formatCode="#,##0.0;\(#,##0.00\)"/>
    <numFmt numFmtId="264" formatCode="d\-mmmm\-yyyy"/>
    <numFmt numFmtId="265" formatCode="General_x_x_x"/>
    <numFmt numFmtId="266" formatCode="#,##0.0&quot;  &quot;"/>
    <numFmt numFmtId="267" formatCode="_-* #,##0.0_-_x;\-* #,##0.0_-_x;_-* &quot;-&quot;??_-_x;_-@_-_x"/>
    <numFmt numFmtId="268" formatCode="0%;\(0%\)"/>
    <numFmt numFmtId="269" formatCode=";;;"/>
    <numFmt numFmtId="270" formatCode="_-* #,##0.00_-;_-* #,##0.00\-;_-* &quot;-&quot;??_-;_-@_-"/>
    <numFmt numFmtId="271" formatCode="0.000_)"/>
    <numFmt numFmtId="272" formatCode="#,##0_)&quot;m&quot;;\(#,##0\)&quot;m&quot;;\-_)&quot;m&quot;"/>
    <numFmt numFmtId="273" formatCode="_-* #,##0\ _F_-;\-* #,##0\ _F_-;_-* &quot;-&quot;\ _F_-;_-@_-"/>
    <numFmt numFmtId="274" formatCode="_-* #,##0.00\ _F_-;\-* #,##0.00\ _F_-;_-* &quot;-&quot;??\ _F_-;_-@_-"/>
    <numFmt numFmtId="275" formatCode="&quot;$&quot;#,##0.00"/>
    <numFmt numFmtId="276" formatCode="&quot;$&quot;#,##0.0_);\(&quot;$&quot;#,##0.0\)"/>
    <numFmt numFmtId="277" formatCode="_-* #,##0.0000000000_-;\-* #,##0.0000000000_-;_-* &quot;-&quot;??_-;_-@_-"/>
    <numFmt numFmtId="278" formatCode="#,##0\x_);\(#,##0\x\)"/>
    <numFmt numFmtId="279" formatCode="#,##0%_);\(#,##0%\)"/>
    <numFmt numFmtId="280" formatCode="_-* #,##0.00000000000_-;\-* #,##0.00000000000_-;_-* &quot;-&quot;??_-;_-@_-"/>
    <numFmt numFmtId="281" formatCode="_-* #,##0.000000000000_-;\-* #,##0.000000000000_-;_-* &quot;-&quot;??_-;_-@_-"/>
    <numFmt numFmtId="282" formatCode="#,##0__\ \ \ \ "/>
    <numFmt numFmtId="283" formatCode="\$#,##0.00_);\(\$#,##0.00\)"/>
    <numFmt numFmtId="284" formatCode="\$#,##0_);\(\$#,##0\)"/>
    <numFmt numFmtId="285" formatCode="#,##0.0\x_);\(#,##0.0\x\);\-_)"/>
    <numFmt numFmtId="286" formatCode="#,##0.0_)_x_x_x;\(#,##0.0\)_x_x_x"/>
    <numFmt numFmtId="287" formatCode="#,##0.00\x_);\(#,##0.00\x\);\-_)"/>
    <numFmt numFmtId="288" formatCode="#,##0.0&quot; x&quot;"/>
    <numFmt numFmtId="289" formatCode="0.0_x"/>
    <numFmt numFmtId="290" formatCode="#,##0.0\ _x"/>
    <numFmt numFmtId="291" formatCode="#,##0.00_)_x_x;\(#,##0.00\)_x_x"/>
    <numFmt numFmtId="292" formatCode="#,##0_)&quot;p&quot;;\(#,##0\)&quot;p&quot;;\-_)&quot;p&quot;"/>
    <numFmt numFmtId="293" formatCode="#,##0.0000"/>
    <numFmt numFmtId="294" formatCode="_-* #,##0.0000_-;\-* #,##0.0000_-;_-* &quot;-&quot;?_-;_-@_-"/>
    <numFmt numFmtId="295" formatCode="0.0_)\p;\(0.0\)\p"/>
    <numFmt numFmtId="296" formatCode="_(* #,##0.000_);_(* \(#,##0.000\);_(* &quot;-&quot;??_);_(@_)"/>
    <numFmt numFmtId="297" formatCode="#,##0.0%_);\(#,##0.0%\);\-_)"/>
    <numFmt numFmtId="298" formatCode="&quot;$&quot;#,##0_);\(&quot;$&quot;#,##0\)"/>
    <numFmt numFmtId="299" formatCode="_-* #,##0.0_-_x_x;\-* #,##0.0_-_x_x;_-* &quot;-&quot;??_-_x_x;_-@_-_x_x"/>
    <numFmt numFmtId="300" formatCode="&quot;$&quot;#,##0.00_);\(&quot;$&quot;#,##0.00\)"/>
    <numFmt numFmtId="301" formatCode="#,##0______;;&quot;------------      &quot;"/>
    <numFmt numFmtId="302" formatCode="&quot;$&quot;#,##0.000_);\(&quot;$&quot;#,##0.000\)"/>
    <numFmt numFmtId="303" formatCode="&quot;SEK&quot;_(#,##0.0_);&quot;SEK&quot;\(#,##0.0\)"/>
    <numFmt numFmtId="304" formatCode="#,##0.0%;\(#,##0.0\)%"/>
    <numFmt numFmtId="305" formatCode="#,##0.0_);%%\(#,##0.0\);0_._0_)"/>
    <numFmt numFmtId="306" formatCode="#,##0.0;\(#,##0.0\)"/>
    <numFmt numFmtId="307" formatCode="#,##0.0_);\ \ \(#,##0.0\);0_._0_)"/>
    <numFmt numFmtId="308" formatCode="#,##0.0_);\ \ \ \ \(#,##0.0\);0_._0_)"/>
    <numFmt numFmtId="309" formatCode="&quot;£&quot;#,##0\m;\(&quot;£&quot;#,##0\m\)"/>
    <numFmt numFmtId="310" formatCode="#,##0.00_)\x;\(#,##0.00\)\x"/>
    <numFmt numFmtId="311" formatCode="0.0_)\x;\(0.0\)\x"/>
    <numFmt numFmtId="312" formatCode="#,##0.00\x;\(#,##0.00\)\x"/>
    <numFmt numFmtId="313" formatCode="#,##0_);\(#,##0\);0_._0_)"/>
    <numFmt numFmtId="314" formatCode="&quot;$&quot;#,##0;\-&quot;$&quot;#,##0"/>
    <numFmt numFmtId="315" formatCode="#,##0_);\(#,##0\);0__\)"/>
    <numFmt numFmtId="316" formatCode="_-* #,##0\ &quot;F&quot;_-;\-* #,##0\ &quot;F&quot;_-;_-* &quot;-&quot;\ &quot;F&quot;_-;_-@_-"/>
    <numFmt numFmtId="317" formatCode="_-* #,##0.00\ &quot;F&quot;_-;\-* #,##0.00\ &quot;F&quot;_-;_-* &quot;-&quot;??\ &quot;F&quot;_-;_-@_-"/>
    <numFmt numFmtId="318" formatCode="0.00_)"/>
    <numFmt numFmtId="319" formatCode="#,##0_);\(#,##0\);0"/>
    <numFmt numFmtId="320" formatCode="&quot;$&quot;#,##0;[Red]\-&quot;$&quot;#,##0"/>
    <numFmt numFmtId="321" formatCode="#,##0_);\(#,##0\);0__"/>
    <numFmt numFmtId="322" formatCode="0.0\x"/>
    <numFmt numFmtId="323" formatCode="_-* #,##0\ _р_._-;\-* #,##0\ _р_._-;_-* &quot;-&quot;\ _р_._-;_-@_-"/>
  </numFmts>
  <fonts count="1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b/>
      <vertAlign val="superscript"/>
      <sz val="12"/>
      <name val="Calibri"/>
      <family val="2"/>
      <charset val="204"/>
    </font>
    <font>
      <b/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vertAlign val="superscript"/>
      <sz val="11"/>
      <color indexed="63"/>
      <name val="Calibri"/>
      <family val="2"/>
      <charset val="204"/>
    </font>
    <font>
      <sz val="10"/>
      <name val="Calibri"/>
      <family val="2"/>
      <charset val="204"/>
    </font>
    <font>
      <b/>
      <u/>
      <vertAlign val="superscript"/>
      <sz val="12"/>
      <color indexed="63"/>
      <name val="Calibri"/>
      <family val="2"/>
      <charset val="204"/>
    </font>
    <font>
      <b/>
      <vertAlign val="superscript"/>
      <sz val="11"/>
      <color indexed="63"/>
      <name val="Calibri"/>
      <family val="2"/>
      <charset val="204"/>
    </font>
    <font>
      <i/>
      <sz val="10"/>
      <color indexed="63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sz val="10"/>
      <name val="GillSans Light"/>
    </font>
    <font>
      <b/>
      <i/>
      <sz val="10"/>
      <name val="Arial"/>
      <family val="2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sz val="11"/>
      <color theme="1"/>
      <name val="Calibri"/>
      <family val="2"/>
      <charset val="204"/>
      <scheme val="minor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i/>
      <vertAlign val="superscript"/>
      <sz val="10"/>
      <color rgb="FF404040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841">
    <xf numFmtId="0" fontId="0" fillId="0" borderId="0"/>
    <xf numFmtId="175" fontId="14" fillId="0" borderId="0"/>
    <xf numFmtId="176" fontId="15" fillId="0" borderId="0" applyFont="0" applyFill="0" applyBorder="0" applyAlignment="0" applyProtection="0"/>
    <xf numFmtId="0" fontId="16" fillId="0" borderId="0" applyFont="0" applyFill="0" applyBorder="0" applyAlignment="0"/>
    <xf numFmtId="177" fontId="17" fillId="0" borderId="0" applyFont="0" applyFill="0" applyBorder="0" applyProtection="0">
      <alignment wrapText="1"/>
    </xf>
    <xf numFmtId="178" fontId="17" fillId="0" borderId="0" applyFont="0" applyFill="0" applyBorder="0" applyProtection="0">
      <alignment horizontal="left" wrapText="1"/>
    </xf>
    <xf numFmtId="179" fontId="17" fillId="0" borderId="0" applyFont="0" applyFill="0" applyBorder="0" applyProtection="0">
      <alignment wrapText="1"/>
    </xf>
    <xf numFmtId="180" fontId="17" fillId="0" borderId="0" applyFont="0" applyFill="0" applyBorder="0" applyProtection="0">
      <alignment wrapText="1"/>
    </xf>
    <xf numFmtId="181" fontId="17" fillId="0" borderId="0" applyFont="0" applyFill="0" applyBorder="0" applyProtection="0">
      <alignment wrapText="1"/>
    </xf>
    <xf numFmtId="182" fontId="17" fillId="0" borderId="0" applyFont="0" applyFill="0" applyBorder="0" applyProtection="0">
      <alignment wrapText="1"/>
    </xf>
    <xf numFmtId="183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7" fillId="0" borderId="0" applyFont="0" applyFill="0" applyBorder="0" applyProtection="0">
      <alignment horizontal="right"/>
    </xf>
    <xf numFmtId="188" fontId="17" fillId="0" borderId="0" applyFont="0" applyFill="0" applyBorder="0" applyProtection="0">
      <alignment horizontal="right"/>
    </xf>
    <xf numFmtId="189" fontId="17" fillId="0" borderId="0" applyFont="0" applyFill="0" applyBorder="0" applyProtection="0">
      <alignment horizontal="right"/>
    </xf>
    <xf numFmtId="190" fontId="17" fillId="0" borderId="0" applyFont="0" applyFill="0" applyBorder="0" applyProtection="0">
      <alignment horizontal="right"/>
    </xf>
    <xf numFmtId="191" fontId="17" fillId="0" borderId="0" applyFont="0" applyFill="0" applyBorder="0" applyProtection="0">
      <alignment horizontal="right"/>
    </xf>
    <xf numFmtId="192" fontId="17" fillId="0" borderId="0" applyFont="0" applyFill="0" applyBorder="0" applyProtection="0">
      <alignment horizontal="right"/>
    </xf>
    <xf numFmtId="193" fontId="17" fillId="0" borderId="0" applyFont="0" applyFill="0" applyBorder="0" applyProtection="0">
      <alignment horizontal="right"/>
    </xf>
    <xf numFmtId="194" fontId="17" fillId="0" borderId="0" applyFont="0" applyFill="0" applyBorder="0" applyProtection="0">
      <alignment horizontal="right"/>
    </xf>
    <xf numFmtId="195" fontId="17" fillId="0" borderId="0">
      <alignment horizontal="right"/>
    </xf>
    <xf numFmtId="196" fontId="17" fillId="0" borderId="0" applyFont="0" applyProtection="0">
      <alignment horizontal="right"/>
    </xf>
    <xf numFmtId="197" fontId="18" fillId="0" borderId="0" applyFont="0" applyFill="0" applyBorder="0" applyProtection="0">
      <alignment horizontal="right"/>
    </xf>
    <xf numFmtId="198" fontId="18" fillId="0" borderId="0" applyFont="0" applyFill="0" applyBorder="0" applyProtection="0">
      <alignment horizontal="right"/>
    </xf>
    <xf numFmtId="199" fontId="18" fillId="0" borderId="0" applyFont="0" applyFill="0" applyBorder="0" applyProtection="0">
      <alignment horizontal="right"/>
    </xf>
    <xf numFmtId="200" fontId="18" fillId="0" borderId="0" applyFont="0" applyFill="0" applyBorder="0" applyProtection="0">
      <alignment horizontal="right"/>
    </xf>
    <xf numFmtId="201" fontId="19" fillId="2" borderId="1" applyNumberFormat="0">
      <alignment horizontal="center" vertical="center"/>
    </xf>
    <xf numFmtId="173" fontId="20" fillId="0" borderId="0"/>
    <xf numFmtId="202" fontId="14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7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0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07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39" fontId="14" fillId="0" borderId="0" applyFont="0" applyFill="0" applyBorder="0" applyAlignment="0" applyProtection="0"/>
    <xf numFmtId="39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14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16" fontId="17" fillId="0" borderId="0" applyFont="0" applyFill="0" applyBorder="0" applyAlignment="0" applyProtection="0"/>
    <xf numFmtId="217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218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18" fontId="17" fillId="3" borderId="0" applyNumberFormat="0" applyFont="0" applyAlignment="0" applyProtection="0"/>
    <xf numFmtId="38" fontId="25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25" fontId="17" fillId="0" borderId="0" applyFont="0" applyFill="0" applyBorder="0" applyProtection="0">
      <alignment horizontal="right"/>
    </xf>
    <xf numFmtId="226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25" fontId="17" fillId="0" borderId="0" applyFont="0" applyFill="0" applyBorder="0" applyProtection="0">
      <alignment horizontal="right"/>
    </xf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27" fontId="17" fillId="0" borderId="0" applyFont="0" applyFill="0" applyBorder="0" applyProtection="0">
      <alignment horizontal="right"/>
    </xf>
    <xf numFmtId="201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25" fontId="17" fillId="0" borderId="0" applyFont="0" applyFill="0" applyBorder="0" applyProtection="0">
      <alignment horizontal="right"/>
    </xf>
    <xf numFmtId="225" fontId="17" fillId="0" borderId="0" applyFont="0" applyFill="0" applyBorder="0" applyProtection="0">
      <alignment horizontal="right"/>
    </xf>
    <xf numFmtId="225" fontId="17" fillId="0" borderId="0" applyFont="0" applyFill="0" applyBorder="0" applyProtection="0">
      <alignment horizontal="right"/>
    </xf>
    <xf numFmtId="202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25" fontId="17" fillId="0" borderId="0" applyFont="0" applyFill="0" applyBorder="0" applyProtection="0">
      <alignment horizontal="right"/>
    </xf>
    <xf numFmtId="201" fontId="17" fillId="0" borderId="0" applyFont="0" applyFill="0" applyBorder="0" applyAlignment="0" applyProtection="0"/>
    <xf numFmtId="225" fontId="17" fillId="0" borderId="0" applyFont="0" applyFill="0" applyBorder="0" applyProtection="0">
      <alignment horizontal="right"/>
    </xf>
    <xf numFmtId="201" fontId="17" fillId="0" borderId="0" applyFont="0" applyFill="0" applyBorder="0" applyAlignment="0" applyProtection="0"/>
    <xf numFmtId="225" fontId="17" fillId="0" borderId="0" applyFont="0" applyFill="0" applyBorder="0" applyProtection="0">
      <alignment horizontal="right"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26" fillId="0" borderId="0" applyFont="0" applyFill="0" applyBorder="0" applyAlignment="0" applyProtection="0"/>
    <xf numFmtId="228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9" fontId="18" fillId="0" borderId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30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0" fontId="27" fillId="0" borderId="0">
      <alignment horizontal="left"/>
    </xf>
    <xf numFmtId="218" fontId="17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Protection="0">
      <alignment vertical="top"/>
    </xf>
    <xf numFmtId="218" fontId="17" fillId="0" borderId="2" applyNumberFormat="0" applyFill="0" applyAlignment="0" applyProtection="0"/>
    <xf numFmtId="233" fontId="30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233" fontId="30" fillId="0" borderId="2" applyNumberFormat="0" applyFill="0" applyAlignment="0" applyProtection="0"/>
    <xf numFmtId="233" fontId="30" fillId="0" borderId="2" applyNumberFormat="0" applyFill="0" applyAlignment="0" applyProtection="0"/>
    <xf numFmtId="0" fontId="30" fillId="0" borderId="3" applyNumberFormat="0" applyFill="0" applyAlignment="0" applyProtection="0"/>
    <xf numFmtId="218" fontId="17" fillId="0" borderId="4" applyNumberFormat="0" applyFill="0" applyProtection="0">
      <alignment horizontal="center"/>
    </xf>
    <xf numFmtId="233" fontId="32" fillId="0" borderId="4" applyNumberFormat="0" applyFill="0" applyProtection="0">
      <alignment horizontal="center"/>
    </xf>
    <xf numFmtId="0" fontId="33" fillId="0" borderId="4" applyNumberFormat="0" applyFill="0" applyProtection="0">
      <alignment horizontal="center"/>
    </xf>
    <xf numFmtId="0" fontId="33" fillId="0" borderId="4" applyNumberFormat="0" applyFill="0" applyProtection="0">
      <alignment horizontal="center"/>
    </xf>
    <xf numFmtId="0" fontId="33" fillId="0" borderId="4" applyNumberFormat="0" applyFill="0" applyProtection="0">
      <alignment horizontal="center"/>
    </xf>
    <xf numFmtId="0" fontId="33" fillId="0" borderId="4" applyNumberFormat="0" applyFill="0" applyProtection="0">
      <alignment horizontal="center"/>
    </xf>
    <xf numFmtId="233" fontId="32" fillId="0" borderId="4" applyNumberFormat="0" applyFill="0" applyProtection="0">
      <alignment horizontal="center"/>
    </xf>
    <xf numFmtId="233" fontId="32" fillId="0" borderId="4" applyNumberFormat="0" applyFill="0" applyProtection="0">
      <alignment horizontal="center"/>
    </xf>
    <xf numFmtId="0" fontId="32" fillId="0" borderId="4" applyNumberFormat="0" applyFill="0" applyProtection="0">
      <alignment horizontal="center"/>
    </xf>
    <xf numFmtId="218" fontId="17" fillId="0" borderId="0" applyNumberFormat="0" applyFill="0" applyBorder="0" applyProtection="0">
      <alignment horizontal="left"/>
    </xf>
    <xf numFmtId="233" fontId="32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233" fontId="32" fillId="0" borderId="0" applyNumberFormat="0" applyFill="0" applyBorder="0" applyProtection="0">
      <alignment horizontal="left"/>
    </xf>
    <xf numFmtId="233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218" fontId="17" fillId="0" borderId="0" applyNumberFormat="0" applyFill="0" applyProtection="0">
      <alignment horizontal="centerContinuous"/>
    </xf>
    <xf numFmtId="233" fontId="34" fillId="0" borderId="0" applyNumberFormat="0" applyFill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233" fontId="34" fillId="0" borderId="0" applyNumberFormat="0" applyFill="0" applyProtection="0">
      <alignment horizontal="centerContinuous"/>
    </xf>
    <xf numFmtId="233" fontId="34" fillId="0" borderId="0" applyNumberFormat="0" applyFill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17" fillId="0" borderId="0"/>
    <xf numFmtId="0" fontId="36" fillId="0" borderId="0" applyNumberFormat="0" applyFill="0" applyBorder="0" applyAlignment="0" applyProtection="0"/>
    <xf numFmtId="202" fontId="17" fillId="0" borderId="0" applyFont="0" applyFill="0" applyBorder="0" applyAlignment="0"/>
    <xf numFmtId="0" fontId="25" fillId="4" borderId="0"/>
    <xf numFmtId="0" fontId="37" fillId="0" borderId="0">
      <alignment horizontal="right"/>
    </xf>
    <xf numFmtId="234" fontId="1" fillId="0" borderId="0" applyFont="0" applyFill="0" applyBorder="0" applyAlignment="0" applyProtection="0"/>
    <xf numFmtId="235" fontId="1" fillId="0" borderId="0" applyFont="0" applyFill="0" applyBorder="0" applyAlignment="0" applyProtection="0"/>
    <xf numFmtId="236" fontId="21" fillId="0" borderId="0" applyFont="0" applyFill="0" applyBorder="0" applyAlignment="0">
      <alignment vertical="center"/>
    </xf>
    <xf numFmtId="237" fontId="38" fillId="5" borderId="0" applyNumberFormat="0" applyFont="0" applyBorder="0" applyAlignment="0">
      <alignment horizontal="right"/>
    </xf>
    <xf numFmtId="238" fontId="39" fillId="5" borderId="5" applyFont="0">
      <alignment horizontal="right"/>
    </xf>
    <xf numFmtId="0" fontId="26" fillId="0" borderId="0" applyNumberFormat="0" applyFill="0" applyBorder="0" applyAlignment="0" applyProtection="0"/>
    <xf numFmtId="0" fontId="18" fillId="0" borderId="0"/>
    <xf numFmtId="239" fontId="17" fillId="0" borderId="0"/>
    <xf numFmtId="240" fontId="17" fillId="0" borderId="0"/>
    <xf numFmtId="0" fontId="19" fillId="2" borderId="6" applyNumberFormat="0" applyAlignment="0" applyProtection="0"/>
    <xf numFmtId="241" fontId="40" fillId="2" borderId="0" applyNumberFormat="0" applyBorder="0">
      <alignment horizontal="center" vertical="center"/>
    </xf>
    <xf numFmtId="185" fontId="17" fillId="0" borderId="0" applyNumberFormat="0" applyFont="0" applyAlignment="0"/>
    <xf numFmtId="0" fontId="41" fillId="0" borderId="0" applyNumberFormat="0" applyFill="0" applyBorder="0" applyAlignment="0" applyProtection="0"/>
    <xf numFmtId="0" fontId="19" fillId="2" borderId="7">
      <alignment horizontal="center" vertical="center"/>
    </xf>
    <xf numFmtId="0" fontId="42" fillId="2" borderId="8">
      <alignment horizontal="center"/>
    </xf>
    <xf numFmtId="242" fontId="43" fillId="0" borderId="0"/>
    <xf numFmtId="215" fontId="21" fillId="0" borderId="6" applyNumberFormat="0" applyFont="0" applyFill="0" applyAlignment="0">
      <alignment vertical="center"/>
    </xf>
    <xf numFmtId="0" fontId="44" fillId="0" borderId="9" applyBorder="0"/>
    <xf numFmtId="243" fontId="17" fillId="0" borderId="0" applyFont="0" applyFill="0" applyBorder="0" applyAlignment="0" applyProtection="0"/>
    <xf numFmtId="244" fontId="17" fillId="6" borderId="1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26" fillId="7" borderId="0" applyNumberFormat="0" applyFont="0" applyBorder="0" applyAlignment="0" applyProtection="0"/>
    <xf numFmtId="0" fontId="17" fillId="0" borderId="0" applyNumberFormat="0" applyFont="0" applyFill="0" applyBorder="0" applyProtection="0">
      <alignment horizontal="centerContinuous"/>
    </xf>
    <xf numFmtId="245" fontId="48" fillId="0" borderId="0"/>
    <xf numFmtId="246" fontId="17" fillId="0" borderId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11" applyNumberFormat="0" applyFill="0" applyBorder="0" applyAlignment="0" applyProtection="0">
      <alignment horizont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11" applyBorder="0">
      <alignment horizontal="center"/>
    </xf>
    <xf numFmtId="38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247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37" fontId="54" fillId="0" borderId="0" applyFont="0" applyFill="0" applyBorder="0" applyAlignment="0" applyProtection="0"/>
    <xf numFmtId="248" fontId="55" fillId="0" borderId="0" applyFont="0" applyFill="0" applyBorder="0" applyAlignment="0" applyProtection="0"/>
    <xf numFmtId="216" fontId="14" fillId="0" borderId="0" applyFont="0" applyFill="0" applyBorder="0" applyAlignment="0" applyProtection="0"/>
    <xf numFmtId="0" fontId="56" fillId="0" borderId="0" applyNumberFormat="0" applyFill="0" applyBorder="0">
      <alignment horizontal="right"/>
    </xf>
    <xf numFmtId="0" fontId="57" fillId="0" borderId="12">
      <alignment horizontal="left"/>
    </xf>
    <xf numFmtId="249" fontId="2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8" fillId="0" borderId="13">
      <protection locked="0"/>
    </xf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/>
    <xf numFmtId="229" fontId="17" fillId="0" borderId="0" applyFont="0" applyFill="0" applyBorder="0" applyAlignment="0" applyProtection="0"/>
    <xf numFmtId="250" fontId="54" fillId="0" borderId="0" applyFont="0" applyFill="0" applyBorder="0" applyAlignment="0" applyProtection="0"/>
    <xf numFmtId="251" fontId="59" fillId="0" borderId="0" applyFont="0" applyFill="0" applyBorder="0" applyAlignment="0" applyProtection="0"/>
    <xf numFmtId="252" fontId="17" fillId="0" borderId="0" applyFont="0" applyFill="0" applyBorder="0" applyAlignment="0" applyProtection="0"/>
    <xf numFmtId="0" fontId="60" fillId="0" borderId="0" applyNumberFormat="0">
      <alignment horizontal="right"/>
    </xf>
    <xf numFmtId="253" fontId="17" fillId="0" borderId="0" applyFont="0" applyFill="0" applyBorder="0" applyAlignment="0" applyProtection="0"/>
    <xf numFmtId="0" fontId="17" fillId="0" borderId="0"/>
    <xf numFmtId="38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0" fontId="43" fillId="0" borderId="0" applyFont="0" applyFill="0" applyBorder="0" applyAlignment="0" applyProtection="0"/>
    <xf numFmtId="255" fontId="61" fillId="8" borderId="14" applyFont="0" applyFill="0" applyBorder="0" applyAlignment="0">
      <alignment horizontal="center"/>
    </xf>
    <xf numFmtId="237" fontId="17" fillId="0" borderId="0"/>
    <xf numFmtId="256" fontId="17" fillId="0" borderId="0" applyFont="0" applyFill="0" applyBorder="0" applyAlignment="0" applyProtection="0"/>
    <xf numFmtId="0" fontId="26" fillId="0" borderId="0" applyFill="0" applyBorder="0" applyAlignment="0" applyProtection="0"/>
    <xf numFmtId="172" fontId="17" fillId="0" borderId="0" applyFont="0" applyFill="0" applyBorder="0" applyAlignment="0" applyProtection="0"/>
    <xf numFmtId="174" fontId="18" fillId="0" borderId="0" applyFont="0" applyFill="0" applyBorder="0" applyAlignment="0" applyProtection="0"/>
    <xf numFmtId="257" fontId="14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" fillId="0" borderId="0"/>
    <xf numFmtId="258" fontId="54" fillId="0" borderId="0" applyFont="0" applyFill="0" applyBorder="0" applyAlignment="0" applyProtection="0"/>
    <xf numFmtId="259" fontId="54" fillId="0" borderId="0" applyFont="0" applyFill="0" applyBorder="0" applyAlignment="0" applyProtection="0"/>
    <xf numFmtId="260" fontId="62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/>
    <xf numFmtId="0" fontId="43" fillId="0" borderId="15" applyNumberFormat="0" applyFont="0" applyFill="0" applyAlignment="0" applyProtection="0"/>
    <xf numFmtId="261" fontId="17" fillId="0" borderId="0"/>
    <xf numFmtId="0" fontId="63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17" fillId="0" borderId="0"/>
    <xf numFmtId="262" fontId="21" fillId="0" borderId="0" applyFont="0" applyFill="0" applyBorder="0" applyAlignment="0">
      <alignment vertical="center"/>
    </xf>
    <xf numFmtId="263" fontId="64" fillId="9" borderId="16" applyNumberFormat="0" applyFont="0" applyBorder="0" applyAlignment="0" applyProtection="0">
      <alignment horizontal="right"/>
    </xf>
    <xf numFmtId="264" fontId="17" fillId="0" borderId="0" applyFill="0" applyBorder="0" applyAlignment="0" applyProtection="0"/>
    <xf numFmtId="2" fontId="17" fillId="0" borderId="0" applyFill="0" applyBorder="0" applyAlignment="0" applyProtection="0"/>
    <xf numFmtId="265" fontId="17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Fill="0" applyBorder="0" applyProtection="0">
      <alignment horizontal="left"/>
    </xf>
    <xf numFmtId="0" fontId="67" fillId="0" borderId="0" applyNumberFormat="0" applyFill="0" applyBorder="0" applyAlignment="0" applyProtection="0"/>
    <xf numFmtId="1" fontId="26" fillId="0" borderId="0" applyNumberFormat="0" applyBorder="0" applyAlignment="0" applyProtection="0"/>
    <xf numFmtId="0" fontId="68" fillId="0" borderId="0">
      <alignment horizontal="right"/>
    </xf>
    <xf numFmtId="266" fontId="17" fillId="0" borderId="17" applyNumberFormat="0" applyFill="0" applyBorder="0" applyAlignment="0" applyProtection="0"/>
    <xf numFmtId="267" fontId="17" fillId="0" borderId="0"/>
    <xf numFmtId="268" fontId="64" fillId="0" borderId="0">
      <alignment vertical="center"/>
    </xf>
    <xf numFmtId="241" fontId="69" fillId="10" borderId="0" applyNumberFormat="0" applyBorder="0">
      <alignment horizontal="center" vertical="center"/>
    </xf>
    <xf numFmtId="0" fontId="70" fillId="2" borderId="0"/>
    <xf numFmtId="49" fontId="67" fillId="0" borderId="0">
      <alignment horizontal="right"/>
    </xf>
    <xf numFmtId="49" fontId="71" fillId="0" borderId="0">
      <alignment horizontal="right"/>
    </xf>
    <xf numFmtId="268" fontId="64" fillId="0" borderId="0">
      <alignment vertical="center"/>
    </xf>
    <xf numFmtId="173" fontId="18" fillId="11" borderId="18" applyNumberFormat="0" applyFont="0" applyAlignment="0"/>
    <xf numFmtId="0" fontId="4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0">
      <alignment horizontal="center"/>
    </xf>
    <xf numFmtId="0" fontId="73" fillId="0" borderId="0">
      <alignment horizontal="center"/>
    </xf>
    <xf numFmtId="0" fontId="74" fillId="0" borderId="0" applyProtection="0">
      <alignment horizontal="left"/>
    </xf>
    <xf numFmtId="0" fontId="75" fillId="0" borderId="0" applyProtection="0">
      <alignment horizontal="left"/>
    </xf>
    <xf numFmtId="0" fontId="76" fillId="8" borderId="0" applyNumberFormat="0" applyBorder="0" applyProtection="0">
      <alignment horizontal="center"/>
    </xf>
    <xf numFmtId="0" fontId="77" fillId="0" borderId="0"/>
    <xf numFmtId="269" fontId="18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  <xf numFmtId="202" fontId="78" fillId="0" borderId="0" applyFill="0" applyBorder="0" applyProtection="0">
      <alignment horizontal="right"/>
    </xf>
    <xf numFmtId="0" fontId="25" fillId="12" borderId="0" applyNumberFormat="0" applyFont="0" applyBorder="0" applyAlignment="0" applyProtection="0"/>
    <xf numFmtId="10" fontId="16" fillId="13" borderId="0"/>
    <xf numFmtId="0" fontId="79" fillId="0" borderId="0" applyNumberFormat="0" applyFill="0" applyBorder="0" applyAlignment="0">
      <protection locked="0"/>
    </xf>
    <xf numFmtId="202" fontId="79" fillId="0" borderId="0" applyNumberFormat="0" applyBorder="0" applyAlignment="0" applyProtection="0"/>
    <xf numFmtId="0" fontId="80" fillId="0" borderId="0" applyBorder="0"/>
    <xf numFmtId="0" fontId="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Font="0" applyFill="0" applyBorder="0" applyAlignment="0" applyProtection="0"/>
    <xf numFmtId="240" fontId="27" fillId="0" borderId="0" applyFill="0" applyBorder="0" applyProtection="0"/>
    <xf numFmtId="270" fontId="17" fillId="0" borderId="0" applyFont="0" applyFill="0" applyBorder="0" applyAlignment="0" applyProtection="0"/>
    <xf numFmtId="271" fontId="82" fillId="0" borderId="0" applyNumberFormat="0" applyFill="0" applyBorder="0" applyAlignment="0" applyProtection="0"/>
    <xf numFmtId="0" fontId="83" fillId="0" borderId="0"/>
    <xf numFmtId="37" fontId="84" fillId="0" borderId="0" applyNumberFormat="0" applyFill="0" applyBorder="0" applyAlignment="0" applyProtection="0"/>
    <xf numFmtId="3" fontId="85" fillId="0" borderId="0"/>
    <xf numFmtId="237" fontId="17" fillId="0" borderId="0" applyFont="0" applyFill="0" applyBorder="0" applyAlignment="0" applyProtection="0"/>
    <xf numFmtId="272" fontId="21" fillId="0" borderId="0" applyFont="0" applyFill="0" applyBorder="0" applyAlignment="0">
      <alignment vertical="center"/>
    </xf>
    <xf numFmtId="0" fontId="86" fillId="0" borderId="0"/>
    <xf numFmtId="273" fontId="17" fillId="0" borderId="0" applyFont="0" applyFill="0" applyBorder="0" applyAlignment="0" applyProtection="0"/>
    <xf numFmtId="27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27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7" fontId="87" fillId="0" borderId="0" applyFont="0" applyFill="0" applyBorder="0" applyAlignment="0" applyProtection="0"/>
    <xf numFmtId="276" fontId="87" fillId="0" borderId="0" applyFont="0" applyFill="0" applyBorder="0" applyAlignment="0" applyProtection="0"/>
    <xf numFmtId="277" fontId="16" fillId="0" borderId="0" applyFont="0" applyFill="0" applyBorder="0" applyAlignment="0" applyProtection="0"/>
    <xf numFmtId="0" fontId="88" fillId="14" borderId="19">
      <alignment horizontal="left" vertical="top" indent="2"/>
    </xf>
    <xf numFmtId="278" fontId="87" fillId="0" borderId="0" applyFont="0" applyFill="0" applyBorder="0" applyAlignment="0" applyProtection="0"/>
    <xf numFmtId="279" fontId="17" fillId="0" borderId="0" applyFont="0" applyFill="0" applyBorder="0" applyAlignment="0" applyProtection="0"/>
    <xf numFmtId="280" fontId="16" fillId="0" borderId="0" applyFont="0" applyFill="0" applyBorder="0" applyAlignment="0" applyProtection="0"/>
    <xf numFmtId="281" fontId="16" fillId="0" borderId="0" applyFont="0" applyFill="0" applyBorder="0" applyAlignment="0" applyProtection="0"/>
    <xf numFmtId="282" fontId="89" fillId="0" borderId="18">
      <alignment horizontal="right"/>
      <protection locked="0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83" fontId="17" fillId="0" borderId="0" applyFill="0" applyBorder="0" applyAlignment="0" applyProtection="0"/>
    <xf numFmtId="284" fontId="17" fillId="0" borderId="0" applyFill="0" applyBorder="0" applyAlignment="0" applyProtection="0"/>
    <xf numFmtId="285" fontId="8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86" fontId="14" fillId="0" borderId="0"/>
    <xf numFmtId="287" fontId="87" fillId="0" borderId="0" applyFont="0" applyFill="0" applyBorder="0" applyAlignment="0" applyProtection="0"/>
    <xf numFmtId="288" fontId="17" fillId="0" borderId="0"/>
    <xf numFmtId="289" fontId="54" fillId="0" borderId="0"/>
    <xf numFmtId="0" fontId="90" fillId="0" borderId="0" applyFont="0">
      <protection locked="0"/>
    </xf>
    <xf numFmtId="0" fontId="19" fillId="2" borderId="7">
      <alignment horizontal="center" wrapText="1"/>
    </xf>
    <xf numFmtId="0" fontId="17" fillId="14" borderId="0"/>
    <xf numFmtId="0" fontId="91" fillId="0" borderId="0"/>
    <xf numFmtId="0" fontId="92" fillId="0" borderId="0">
      <alignment horizontal="right"/>
    </xf>
    <xf numFmtId="290" fontId="17" fillId="0" borderId="0"/>
    <xf numFmtId="291" fontId="14" fillId="0" borderId="0"/>
    <xf numFmtId="0" fontId="25" fillId="0" borderId="20"/>
    <xf numFmtId="0" fontId="26" fillId="0" borderId="0"/>
    <xf numFmtId="0" fontId="93" fillId="0" borderId="0"/>
    <xf numFmtId="37" fontId="94" fillId="0" borderId="0" applyAlignment="0"/>
    <xf numFmtId="37" fontId="95" fillId="0" borderId="0" applyNumberFormat="0" applyFill="0" applyAlignment="0"/>
    <xf numFmtId="2" fontId="25" fillId="0" borderId="0" applyBorder="0" applyProtection="0"/>
    <xf numFmtId="0" fontId="96" fillId="0" borderId="0">
      <alignment horizontal="right"/>
    </xf>
    <xf numFmtId="0" fontId="97" fillId="0" borderId="0"/>
    <xf numFmtId="0" fontId="98" fillId="0" borderId="0"/>
    <xf numFmtId="0" fontId="17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/>
    <xf numFmtId="1" fontId="103" fillId="0" borderId="0" applyFill="0" applyBorder="0">
      <alignment horizontal="center"/>
    </xf>
    <xf numFmtId="0" fontId="26" fillId="0" borderId="0"/>
    <xf numFmtId="0" fontId="14" fillId="0" borderId="0"/>
    <xf numFmtId="0" fontId="1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30" fontId="17" fillId="0" borderId="0" applyNumberFormat="0" applyFill="0" applyBorder="0" applyAlignment="0" applyProtection="0"/>
    <xf numFmtId="292" fontId="21" fillId="0" borderId="0" applyFont="0" applyFill="0" applyBorder="0" applyAlignment="0">
      <alignment vertical="center"/>
    </xf>
    <xf numFmtId="0" fontId="105" fillId="0" borderId="0" applyNumberFormat="0" applyFill="0" applyBorder="0">
      <alignment horizontal="left"/>
    </xf>
    <xf numFmtId="0" fontId="17" fillId="0" borderId="0" applyProtection="0">
      <alignment horizontal="left"/>
    </xf>
    <xf numFmtId="1" fontId="106" fillId="0" borderId="0" applyProtection="0">
      <alignment horizontal="right" vertical="center"/>
    </xf>
    <xf numFmtId="0" fontId="107" fillId="0" borderId="0">
      <alignment vertical="center"/>
    </xf>
    <xf numFmtId="0" fontId="108" fillId="14" borderId="12"/>
    <xf numFmtId="293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95" fontId="54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296" fontId="17" fillId="0" borderId="0" applyFont="0" applyFill="0" applyBorder="0" applyAlignment="0" applyProtection="0"/>
    <xf numFmtId="10" fontId="110" fillId="0" borderId="0" applyFont="0" applyFill="0" applyBorder="0" applyAlignment="0" applyProtection="0">
      <alignment horizontal="center"/>
    </xf>
    <xf numFmtId="297" fontId="87" fillId="0" borderId="0" applyFont="0" applyFill="0" applyBorder="0" applyAlignment="0" applyProtection="0"/>
    <xf numFmtId="298" fontId="16" fillId="0" borderId="0" applyFont="0" applyFill="0" applyBorder="0" applyAlignment="0" applyProtection="0"/>
    <xf numFmtId="0" fontId="93" fillId="0" borderId="0"/>
    <xf numFmtId="299" fontId="17" fillId="0" borderId="0"/>
    <xf numFmtId="0" fontId="26" fillId="0" borderId="0" applyFont="0" applyFill="0" applyBorder="0" applyAlignment="0" applyProtection="0"/>
    <xf numFmtId="10" fontId="17" fillId="0" borderId="0" applyFill="0" applyBorder="0" applyAlignment="0" applyProtection="0"/>
    <xf numFmtId="166" fontId="17" fillId="0" borderId="0"/>
    <xf numFmtId="9" fontId="17" fillId="0" borderId="21"/>
    <xf numFmtId="300" fontId="111" fillId="0" borderId="0" applyFont="0" applyFill="0" applyBorder="0" applyAlignment="0" applyProtection="0"/>
    <xf numFmtId="301" fontId="112" fillId="0" borderId="22" applyBorder="0">
      <alignment horizontal="right"/>
      <protection locked="0"/>
    </xf>
    <xf numFmtId="0" fontId="27" fillId="15" borderId="0" applyNumberFormat="0" applyFont="0" applyBorder="0" applyAlignment="0">
      <protection locked="0"/>
    </xf>
    <xf numFmtId="39" fontId="17" fillId="0" borderId="0" applyFill="0" applyBorder="0" applyAlignment="0" applyProtection="0"/>
    <xf numFmtId="37" fontId="17" fillId="0" borderId="0" applyFill="0" applyBorder="0" applyAlignment="0" applyProtection="0"/>
    <xf numFmtId="0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202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202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202" fontId="87" fillId="0" borderId="0">
      <alignment vertical="top"/>
    </xf>
    <xf numFmtId="302" fontId="1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245" fontId="25" fillId="16" borderId="23" applyNumberFormat="0" applyFont="0" applyBorder="0" applyAlignment="0" applyProtection="0">
      <alignment horizontal="center"/>
    </xf>
    <xf numFmtId="0" fontId="113" fillId="0" borderId="0" applyNumberFormat="0" applyFill="0" applyBorder="0" applyProtection="0">
      <alignment horizontal="right" vertical="center"/>
    </xf>
    <xf numFmtId="0" fontId="114" fillId="0" borderId="0" applyNumberFormat="0" applyBorder="0"/>
    <xf numFmtId="0" fontId="17" fillId="0" borderId="24">
      <alignment vertical="center"/>
    </xf>
    <xf numFmtId="303" fontId="54" fillId="0" borderId="0" applyFont="0" applyFill="0" applyBorder="0" applyAlignment="0" applyProtection="0"/>
    <xf numFmtId="1" fontId="93" fillId="17" borderId="0" applyNumberFormat="0" applyFont="0" applyBorder="0" applyAlignment="0">
      <alignment horizontal="left"/>
    </xf>
    <xf numFmtId="1" fontId="17" fillId="0" borderId="0"/>
    <xf numFmtId="304" fontId="17" fillId="0" borderId="0" applyFill="0" applyBorder="0"/>
    <xf numFmtId="305" fontId="17" fillId="0" borderId="0" applyFont="0"/>
    <xf numFmtId="0" fontId="37" fillId="0" borderId="0" applyNumberFormat="0" applyFill="0" applyBorder="0" applyAlignment="0" applyProtection="0">
      <alignment horizontal="center"/>
    </xf>
    <xf numFmtId="306" fontId="17" fillId="0" borderId="0" applyFont="0" applyFill="0" applyBorder="0" applyAlignment="0" applyProtection="0"/>
    <xf numFmtId="307" fontId="17" fillId="0" borderId="0"/>
    <xf numFmtId="308" fontId="17" fillId="0" borderId="0"/>
    <xf numFmtId="0" fontId="115" fillId="0" borderId="0"/>
    <xf numFmtId="0" fontId="25" fillId="0" borderId="0" applyNumberFormat="0" applyFont="0" applyFill="0"/>
    <xf numFmtId="202" fontId="87" fillId="18" borderId="0"/>
    <xf numFmtId="258" fontId="54" fillId="0" borderId="0" applyFont="0" applyFill="0" applyBorder="0" applyAlignment="0" applyProtection="0"/>
    <xf numFmtId="259" fontId="54" fillId="0" borderId="0" applyFont="0" applyFill="0" applyBorder="0" applyAlignment="0" applyProtection="0"/>
    <xf numFmtId="1" fontId="26" fillId="0" borderId="0" applyFill="0" applyBorder="0" applyProtection="0">
      <alignment horizontal="left" vertical="top" wrapText="1"/>
    </xf>
    <xf numFmtId="309" fontId="64" fillId="0" borderId="0" applyNumberFormat="0" applyFill="0" applyBorder="0" applyAlignment="0" applyProtection="0">
      <alignment horizontal="right" vertical="center" wrapText="1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protection locked="0"/>
    </xf>
    <xf numFmtId="0" fontId="118" fillId="0" borderId="16" applyNumberFormat="0" applyFill="0" applyProtection="0">
      <alignment horizontal="right"/>
    </xf>
    <xf numFmtId="0" fontId="26" fillId="0" borderId="0" applyFill="0" applyBorder="0" applyProtection="0">
      <alignment horizontal="centerContinuous"/>
    </xf>
    <xf numFmtId="0" fontId="118" fillId="0" borderId="25" applyNumberFormat="0" applyProtection="0">
      <alignment horizontal="right"/>
    </xf>
    <xf numFmtId="0" fontId="52" fillId="0" borderId="0" applyBorder="0" applyProtection="0">
      <alignment vertical="center"/>
    </xf>
    <xf numFmtId="0" fontId="52" fillId="0" borderId="11" applyBorder="0" applyProtection="0">
      <alignment horizontal="right" vertical="center"/>
    </xf>
    <xf numFmtId="0" fontId="119" fillId="19" borderId="0" applyBorder="0" applyProtection="0">
      <alignment horizontal="centerContinuous" vertical="center"/>
    </xf>
    <xf numFmtId="0" fontId="119" fillId="20" borderId="11" applyBorder="0" applyProtection="0">
      <alignment horizontal="centerContinuous" vertical="center"/>
    </xf>
    <xf numFmtId="0" fontId="120" fillId="0" borderId="11" applyNumberFormat="0" applyFill="0" applyProtection="0"/>
    <xf numFmtId="0" fontId="17" fillId="0" borderId="0"/>
    <xf numFmtId="0" fontId="121" fillId="0" borderId="0">
      <alignment vertical="center"/>
    </xf>
    <xf numFmtId="0" fontId="122" fillId="0" borderId="0">
      <alignment vertical="center"/>
    </xf>
    <xf numFmtId="0" fontId="123" fillId="0" borderId="0">
      <alignment vertical="center"/>
    </xf>
    <xf numFmtId="0" fontId="124" fillId="0" borderId="0" applyFill="0" applyBorder="0" applyProtection="0">
      <alignment horizontal="left"/>
    </xf>
    <xf numFmtId="0" fontId="66" fillId="0" borderId="26" applyFill="0" applyBorder="0" applyProtection="0">
      <alignment horizontal="left" vertical="top"/>
    </xf>
    <xf numFmtId="0" fontId="17" fillId="0" borderId="0" applyNumberFormat="0" applyFill="0" applyBorder="0" applyProtection="0">
      <alignment horizontal="centerContinuous"/>
    </xf>
    <xf numFmtId="0" fontId="125" fillId="0" borderId="0">
      <alignment horizontal="centerContinuous"/>
    </xf>
    <xf numFmtId="0" fontId="67" fillId="0" borderId="0" applyNumberFormat="0">
      <alignment horizontal="left"/>
    </xf>
    <xf numFmtId="37" fontId="17" fillId="0" borderId="0" applyNumberFormat="0" applyFill="0" applyBorder="0" applyAlignment="0" applyProtection="0">
      <alignment horizontal="centerContinuous"/>
    </xf>
    <xf numFmtId="0" fontId="17" fillId="0" borderId="0" applyNumberFormat="0" applyFill="0" applyBorder="0" applyAlignment="0" applyProtection="0"/>
    <xf numFmtId="37" fontId="26" fillId="0" borderId="9" applyNumberFormat="0" applyFill="0" applyProtection="0">
      <alignment horizontal="centerContinuous"/>
    </xf>
    <xf numFmtId="0" fontId="17" fillId="0" borderId="0" applyFill="0" applyBorder="0" applyProtection="0">
      <alignment horizontal="centerContinuous"/>
    </xf>
    <xf numFmtId="0" fontId="17" fillId="0" borderId="0" applyNumberFormat="0" applyFill="0" applyBorder="0"/>
    <xf numFmtId="0" fontId="17" fillId="0" borderId="0"/>
    <xf numFmtId="0" fontId="17" fillId="0" borderId="0"/>
    <xf numFmtId="0" fontId="126" fillId="0" borderId="0" applyNumberFormat="0" applyFont="0" applyFill="0" applyBorder="0" applyAlignment="0"/>
    <xf numFmtId="213" fontId="17" fillId="0" borderId="0" applyFont="0" applyFill="0" applyBorder="0" applyAlignment="0" applyProtection="0"/>
    <xf numFmtId="310" fontId="54" fillId="0" borderId="0" applyFont="0" applyFill="0" applyBorder="0" applyAlignment="0" applyProtection="0"/>
    <xf numFmtId="311" fontId="54" fillId="0" borderId="0" applyFont="0" applyFill="0" applyBorder="0" applyAlignment="0" applyProtection="0"/>
    <xf numFmtId="312" fontId="127" fillId="0" borderId="0"/>
    <xf numFmtId="313" fontId="17" fillId="0" borderId="0"/>
    <xf numFmtId="314" fontId="17" fillId="0" borderId="0"/>
    <xf numFmtId="0" fontId="128" fillId="0" borderId="0" applyNumberFormat="0" applyFill="0" applyBorder="0" applyAlignment="0" applyProtection="0">
      <alignment horizontal="centerContinuous"/>
    </xf>
    <xf numFmtId="0" fontId="4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>
      <alignment horizontal="center"/>
    </xf>
    <xf numFmtId="0" fontId="17" fillId="0" borderId="0">
      <alignment horizontal="center"/>
    </xf>
    <xf numFmtId="0" fontId="1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7" fontId="79" fillId="0" borderId="16" applyNumberFormat="0" applyFont="0" applyFill="0" applyAlignment="0"/>
    <xf numFmtId="0" fontId="17" fillId="0" borderId="27" applyNumberFormat="0" applyFill="0" applyAlignment="0" applyProtection="0"/>
    <xf numFmtId="315" fontId="17" fillId="0" borderId="0"/>
    <xf numFmtId="218" fontId="17" fillId="0" borderId="0">
      <alignment horizontal="left"/>
      <protection locked="0"/>
    </xf>
    <xf numFmtId="0" fontId="17" fillId="0" borderId="0">
      <alignment horizontal="fill"/>
    </xf>
    <xf numFmtId="0" fontId="17" fillId="0" borderId="0" applyNumberFormat="0" applyFill="0" applyBorder="0" applyAlignment="0" applyProtection="0"/>
    <xf numFmtId="0" fontId="17" fillId="0" borderId="16" applyNumberFormat="0" applyFont="0" applyFill="0" applyAlignment="0" applyProtection="0"/>
    <xf numFmtId="316" fontId="17" fillId="0" borderId="0" applyFont="0" applyFill="0" applyBorder="0" applyAlignment="0" applyProtection="0"/>
    <xf numFmtId="317" fontId="1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18" fontId="14" fillId="0" borderId="0"/>
    <xf numFmtId="319" fontId="17" fillId="0" borderId="0"/>
    <xf numFmtId="318" fontId="14" fillId="0" borderId="0"/>
    <xf numFmtId="320" fontId="17" fillId="0" borderId="0"/>
    <xf numFmtId="320" fontId="17" fillId="0" borderId="0"/>
    <xf numFmtId="321" fontId="17" fillId="0" borderId="0"/>
    <xf numFmtId="318" fontId="14" fillId="0" borderId="0"/>
    <xf numFmtId="322" fontId="54" fillId="0" borderId="0"/>
    <xf numFmtId="0" fontId="131" fillId="0" borderId="0" applyNumberFormat="0" applyBorder="0"/>
    <xf numFmtId="0" fontId="17" fillId="0" borderId="11" applyBorder="0" applyProtection="0">
      <alignment horizontal="right"/>
    </xf>
    <xf numFmtId="0" fontId="104" fillId="13" borderId="28" applyNumberFormat="0" applyFont="0" applyBorder="0" applyAlignment="0" applyProtection="0">
      <alignment horizontal="right"/>
    </xf>
    <xf numFmtId="0" fontId="97" fillId="0" borderId="18">
      <alignment horizontal="center" vertical="center" wrapText="1"/>
    </xf>
    <xf numFmtId="0" fontId="134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9" fontId="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323" fontId="132" fillId="0" borderId="0" applyFont="0" applyFill="0" applyBorder="0" applyAlignment="0" applyProtection="0"/>
    <xf numFmtId="248" fontId="132" fillId="0" borderId="0" applyFont="0" applyFill="0" applyBorder="0" applyAlignment="0" applyProtection="0"/>
    <xf numFmtId="0" fontId="133" fillId="0" borderId="0"/>
  </cellStyleXfs>
  <cellXfs count="62">
    <xf numFmtId="0" fontId="0" fillId="0" borderId="0" xfId="0"/>
    <xf numFmtId="0" fontId="2" fillId="14" borderId="0" xfId="825" applyFont="1" applyFill="1" applyAlignment="1">
      <alignment vertical="center" wrapText="1"/>
    </xf>
    <xf numFmtId="0" fontId="135" fillId="14" borderId="0" xfId="825" applyFont="1" applyFill="1"/>
    <xf numFmtId="0" fontId="2" fillId="14" borderId="0" xfId="825" applyFont="1" applyFill="1" applyAlignment="1">
      <alignment horizontal="left" wrapText="1"/>
    </xf>
    <xf numFmtId="0" fontId="2" fillId="14" borderId="0" xfId="825" applyFont="1" applyFill="1" applyAlignment="1">
      <alignment wrapText="1"/>
    </xf>
    <xf numFmtId="0" fontId="136" fillId="14" borderId="0" xfId="825" applyFont="1" applyFill="1" applyAlignment="1">
      <alignment horizontal="left" wrapText="1"/>
    </xf>
    <xf numFmtId="0" fontId="4" fillId="14" borderId="0" xfId="825" applyFont="1" applyFill="1" applyAlignment="1">
      <alignment wrapText="1"/>
    </xf>
    <xf numFmtId="0" fontId="136" fillId="14" borderId="0" xfId="825" applyFont="1" applyFill="1" applyBorder="1" applyAlignment="1">
      <alignment horizontal="center" wrapText="1"/>
    </xf>
    <xf numFmtId="0" fontId="137" fillId="14" borderId="21" xfId="825" applyFont="1" applyFill="1" applyBorder="1" applyAlignment="1">
      <alignment vertical="center" wrapText="1"/>
    </xf>
    <xf numFmtId="0" fontId="137" fillId="14" borderId="0" xfId="825" applyFont="1" applyFill="1" applyBorder="1" applyAlignment="1">
      <alignment vertical="center" wrapText="1"/>
    </xf>
    <xf numFmtId="172" fontId="135" fillId="21" borderId="21" xfId="825" applyNumberFormat="1" applyFont="1" applyFill="1" applyBorder="1" applyAlignment="1">
      <alignment horizontal="center" vertical="center" wrapText="1"/>
    </xf>
    <xf numFmtId="172" fontId="135" fillId="14" borderId="21" xfId="825" applyNumberFormat="1" applyFont="1" applyFill="1" applyBorder="1" applyAlignment="1">
      <alignment horizontal="center" vertical="center" wrapText="1"/>
    </xf>
    <xf numFmtId="173" fontId="135" fillId="14" borderId="21" xfId="834" applyNumberFormat="1" applyFont="1" applyFill="1" applyBorder="1" applyAlignment="1">
      <alignment horizontal="center" vertical="center" wrapText="1"/>
    </xf>
    <xf numFmtId="0" fontId="138" fillId="14" borderId="0" xfId="825" applyFont="1" applyFill="1" applyBorder="1" applyAlignment="1">
      <alignment horizontal="left" vertical="center" wrapText="1"/>
    </xf>
    <xf numFmtId="0" fontId="5" fillId="14" borderId="0" xfId="825" applyFont="1" applyFill="1" applyBorder="1" applyAlignment="1">
      <alignment vertical="center" wrapText="1"/>
    </xf>
    <xf numFmtId="172" fontId="6" fillId="21" borderId="21" xfId="825" applyNumberFormat="1" applyFont="1" applyFill="1" applyBorder="1" applyAlignment="1">
      <alignment horizontal="center" vertical="center" wrapText="1"/>
    </xf>
    <xf numFmtId="172" fontId="6" fillId="14" borderId="21" xfId="825" applyNumberFormat="1" applyFont="1" applyFill="1" applyBorder="1" applyAlignment="1">
      <alignment horizontal="center" vertical="center" wrapText="1"/>
    </xf>
    <xf numFmtId="9" fontId="6" fillId="14" borderId="21" xfId="834" applyFont="1" applyFill="1" applyBorder="1" applyAlignment="1">
      <alignment horizontal="center" vertical="center" wrapText="1"/>
    </xf>
    <xf numFmtId="173" fontId="6" fillId="14" borderId="21" xfId="834" applyNumberFormat="1" applyFont="1" applyFill="1" applyBorder="1" applyAlignment="1">
      <alignment horizontal="center" vertical="center" wrapText="1"/>
    </xf>
    <xf numFmtId="0" fontId="8" fillId="14" borderId="0" xfId="825" applyFont="1" applyFill="1" applyBorder="1"/>
    <xf numFmtId="0" fontId="8" fillId="14" borderId="0" xfId="825" applyFont="1" applyFill="1"/>
    <xf numFmtId="172" fontId="6" fillId="0" borderId="0" xfId="825" applyNumberFormat="1" applyFont="1" applyFill="1" applyBorder="1" applyAlignment="1">
      <alignment horizontal="center" vertical="center" wrapText="1"/>
    </xf>
    <xf numFmtId="172" fontId="6" fillId="14" borderId="0" xfId="825" applyNumberFormat="1" applyFont="1" applyFill="1" applyBorder="1" applyAlignment="1">
      <alignment horizontal="center" vertical="center" wrapText="1"/>
    </xf>
    <xf numFmtId="9" fontId="6" fillId="14" borderId="0" xfId="834" applyFont="1" applyFill="1" applyBorder="1" applyAlignment="1">
      <alignment horizontal="center" vertical="center" wrapText="1"/>
    </xf>
    <xf numFmtId="173" fontId="6" fillId="14" borderId="0" xfId="834" applyNumberFormat="1" applyFont="1" applyFill="1" applyBorder="1" applyAlignment="1">
      <alignment horizontal="center" vertical="center" wrapText="1"/>
    </xf>
    <xf numFmtId="0" fontId="139" fillId="14" borderId="0" xfId="825" applyFont="1" applyFill="1" applyAlignment="1"/>
    <xf numFmtId="0" fontId="140" fillId="14" borderId="0" xfId="825" applyFont="1" applyFill="1" applyAlignment="1"/>
    <xf numFmtId="0" fontId="140" fillId="14" borderId="0" xfId="825" applyFont="1" applyFill="1" applyAlignment="1">
      <alignment horizontal="left"/>
    </xf>
    <xf numFmtId="0" fontId="136" fillId="14" borderId="0" xfId="825" applyFont="1" applyFill="1" applyAlignment="1">
      <alignment wrapText="1"/>
    </xf>
    <xf numFmtId="0" fontId="138" fillId="14" borderId="0" xfId="825" applyFont="1" applyFill="1"/>
    <xf numFmtId="0" fontId="138" fillId="14" borderId="0" xfId="825" applyFont="1" applyFill="1" applyBorder="1"/>
    <xf numFmtId="0" fontId="135" fillId="14" borderId="0" xfId="825" applyFont="1" applyFill="1" applyAlignment="1">
      <alignment vertical="center"/>
    </xf>
    <xf numFmtId="0" fontId="135" fillId="14" borderId="0" xfId="825" applyFont="1" applyFill="1" applyBorder="1"/>
    <xf numFmtId="172" fontId="135" fillId="22" borderId="0" xfId="825" applyNumberFormat="1" applyFont="1" applyFill="1" applyBorder="1" applyAlignment="1">
      <alignment horizontal="center" vertical="center" wrapText="1"/>
    </xf>
    <xf numFmtId="172" fontId="135" fillId="14" borderId="0" xfId="825" applyNumberFormat="1" applyFont="1" applyFill="1" applyBorder="1" applyAlignment="1">
      <alignment horizontal="center" vertical="center" wrapText="1"/>
    </xf>
    <xf numFmtId="173" fontId="135" fillId="14" borderId="0" xfId="834" applyNumberFormat="1" applyFont="1" applyFill="1" applyBorder="1" applyAlignment="1">
      <alignment horizontal="center" vertical="center" wrapText="1"/>
    </xf>
    <xf numFmtId="174" fontId="135" fillId="21" borderId="21" xfId="825" applyNumberFormat="1" applyFont="1" applyFill="1" applyBorder="1" applyAlignment="1">
      <alignment horizontal="center" vertical="center" wrapText="1"/>
    </xf>
    <xf numFmtId="174" fontId="135" fillId="14" borderId="21" xfId="825" applyNumberFormat="1" applyFont="1" applyFill="1" applyBorder="1" applyAlignment="1">
      <alignment horizontal="center" vertical="center" wrapText="1"/>
    </xf>
    <xf numFmtId="0" fontId="136" fillId="14" borderId="0" xfId="825" applyFont="1" applyFill="1"/>
    <xf numFmtId="172" fontId="135" fillId="22" borderId="21" xfId="825" applyNumberFormat="1" applyFont="1" applyFill="1" applyBorder="1" applyAlignment="1">
      <alignment horizontal="center" vertical="center" wrapText="1"/>
    </xf>
    <xf numFmtId="0" fontId="135" fillId="14" borderId="0" xfId="825" applyFont="1" applyFill="1" applyBorder="1" applyAlignment="1">
      <alignment horizontal="center" vertical="center" wrapText="1"/>
    </xf>
    <xf numFmtId="0" fontId="136" fillId="22" borderId="0" xfId="825" applyFont="1" applyFill="1" applyBorder="1" applyAlignment="1">
      <alignment horizontal="center" vertical="center" wrapText="1"/>
    </xf>
    <xf numFmtId="0" fontId="136" fillId="0" borderId="0" xfId="825" applyFont="1" applyFill="1" applyBorder="1" applyAlignment="1">
      <alignment horizontal="center" vertical="center" wrapText="1"/>
    </xf>
    <xf numFmtId="0" fontId="141" fillId="22" borderId="0" xfId="825" applyFont="1" applyFill="1"/>
    <xf numFmtId="0" fontId="137" fillId="22" borderId="0" xfId="825" applyFont="1" applyFill="1" applyBorder="1" applyAlignment="1">
      <alignment vertical="center" wrapText="1"/>
    </xf>
    <xf numFmtId="173" fontId="135" fillId="22" borderId="0" xfId="834" applyNumberFormat="1" applyFont="1" applyFill="1" applyBorder="1" applyAlignment="1">
      <alignment horizontal="center" vertical="center" wrapText="1"/>
    </xf>
    <xf numFmtId="0" fontId="135" fillId="22" borderId="0" xfId="825" applyFont="1" applyFill="1"/>
    <xf numFmtId="0" fontId="141" fillId="22" borderId="0" xfId="825" applyFont="1" applyFill="1" applyAlignment="1"/>
    <xf numFmtId="0" fontId="12" fillId="14" borderId="0" xfId="825" applyFont="1" applyFill="1"/>
    <xf numFmtId="0" fontId="13" fillId="14" borderId="0" xfId="825" applyFont="1" applyFill="1" applyBorder="1"/>
    <xf numFmtId="0" fontId="13" fillId="14" borderId="0" xfId="825" applyFont="1" applyFill="1"/>
    <xf numFmtId="0" fontId="137" fillId="14" borderId="21" xfId="0" applyFont="1" applyFill="1" applyBorder="1" applyAlignment="1">
      <alignment vertical="center" wrapText="1"/>
    </xf>
    <xf numFmtId="0" fontId="136" fillId="14" borderId="0" xfId="0" applyFont="1" applyFill="1" applyAlignment="1">
      <alignment wrapText="1"/>
    </xf>
    <xf numFmtId="0" fontId="136" fillId="14" borderId="0" xfId="0" applyFont="1" applyFill="1"/>
    <xf numFmtId="0" fontId="2" fillId="14" borderId="0" xfId="825" applyFont="1" applyFill="1" applyAlignment="1">
      <alignment horizontal="center" vertical="center" wrapText="1"/>
    </xf>
    <xf numFmtId="0" fontId="2" fillId="14" borderId="0" xfId="825" applyFont="1" applyFill="1" applyAlignment="1">
      <alignment horizontal="left" wrapText="1"/>
    </xf>
    <xf numFmtId="0" fontId="136" fillId="22" borderId="0" xfId="825" applyFont="1" applyFill="1" applyBorder="1" applyAlignment="1">
      <alignment horizontal="center" vertical="center" wrapText="1"/>
    </xf>
    <xf numFmtId="0" fontId="136" fillId="22" borderId="9" xfId="825" applyFont="1" applyFill="1" applyBorder="1" applyAlignment="1">
      <alignment horizontal="center" vertical="center" wrapText="1"/>
    </xf>
    <xf numFmtId="0" fontId="136" fillId="21" borderId="0" xfId="825" applyFont="1" applyFill="1" applyBorder="1" applyAlignment="1">
      <alignment horizontal="center" vertical="center" wrapText="1"/>
    </xf>
    <xf numFmtId="0" fontId="136" fillId="21" borderId="9" xfId="825" applyFont="1" applyFill="1" applyBorder="1" applyAlignment="1">
      <alignment horizontal="center" vertical="center" wrapText="1"/>
    </xf>
    <xf numFmtId="0" fontId="136" fillId="14" borderId="0" xfId="825" applyFont="1" applyFill="1" applyAlignment="1">
      <alignment horizontal="left" wrapText="1"/>
    </xf>
    <xf numFmtId="0" fontId="136" fillId="22" borderId="0" xfId="0" applyFont="1" applyFill="1" applyBorder="1" applyAlignment="1">
      <alignment horizontal="center" vertical="center" wrapText="1"/>
    </xf>
  </cellXfs>
  <cellStyles count="841">
    <cellStyle name="$" xfId="1"/>
    <cellStyle name="(Euro)" xfId="2"/>
    <cellStyle name=";;;" xfId="3"/>
    <cellStyle name="_ heading$" xfId="4"/>
    <cellStyle name="_ heading%" xfId="5"/>
    <cellStyle name="_ heading£" xfId="6"/>
    <cellStyle name="_ heading¥" xfId="7"/>
    <cellStyle name="_ heading€" xfId="8"/>
    <cellStyle name="_ headingx" xfId="9"/>
    <cellStyle name="_%(SignOnly)" xfId="10"/>
    <cellStyle name="_%(SignOnly)_050128 - Verdi LBO Model_Invt Grade v2" xfId="11"/>
    <cellStyle name="_%(SignOnly)_TOY SB" xfId="12"/>
    <cellStyle name="_%(SignSpaceOnly)" xfId="13"/>
    <cellStyle name="_%(SignSpaceOnly)_050128 - Verdi LBO Model_Invt Grade v2" xfId="14"/>
    <cellStyle name="_%(SignSpaceOnly)_TOY SB" xfId="15"/>
    <cellStyle name="_0.0[1space]" xfId="16"/>
    <cellStyle name="_0.0[2space]" xfId="17"/>
    <cellStyle name="_0.0[3space]" xfId="18"/>
    <cellStyle name="_0.0[4space]" xfId="19"/>
    <cellStyle name="_0.00[1space]" xfId="20"/>
    <cellStyle name="_0.00[2space]" xfId="21"/>
    <cellStyle name="_0.00[3space]" xfId="22"/>
    <cellStyle name="_0.00[4space]" xfId="23"/>
    <cellStyle name="_0.00[5space]" xfId="24"/>
    <cellStyle name="_0.00[6space]" xfId="25"/>
    <cellStyle name="_0[1space]" xfId="26"/>
    <cellStyle name="_0[2space]" xfId="27"/>
    <cellStyle name="_0[3space]" xfId="28"/>
    <cellStyle name="_0[4space]" xfId="29"/>
    <cellStyle name="_Blue Shade" xfId="30"/>
    <cellStyle name="_comm" xfId="31"/>
    <cellStyle name="_Comma" xfId="32"/>
    <cellStyle name="_Comma_0.2_Marionnaud_DCF_March2002" xfId="33"/>
    <cellStyle name="_Comma_07 Model Alcatel OFD Sept-03" xfId="34"/>
    <cellStyle name="_Comma_Accretion_Dilution_June21" xfId="35"/>
    <cellStyle name="_Comma_AVP" xfId="36"/>
    <cellStyle name="_Comma_Book1" xfId="37"/>
    <cellStyle name="_Comma_Canda DCF_Broker Numbers_Sep1" xfId="38"/>
    <cellStyle name="_Comma_Casto DCF_Brokers_June22" xfId="39"/>
    <cellStyle name="_Comma_Casto DCF_June22" xfId="40"/>
    <cellStyle name="_Comma_Ciervo DCF Final" xfId="41"/>
    <cellStyle name="_Comma_Ciervo_WACC" xfId="42"/>
    <cellStyle name="_Comma_Comdot - gStyle Excel Slides" xfId="43"/>
    <cellStyle name="_Comma_Comdot LBO Short Form - v3" xfId="44"/>
    <cellStyle name="_Comma_Continental DCF v6.0" xfId="45"/>
    <cellStyle name="_Comma_contribution_analysis" xfId="46"/>
    <cellStyle name="_Comma_contribution_analysis(1)" xfId="47"/>
    <cellStyle name="_Comma_contribution_analysis_model" xfId="48"/>
    <cellStyle name="_Comma_Credit Analysis" xfId="49"/>
    <cellStyle name="_Comma_Data S&amp;T Acquisition charts" xfId="50"/>
    <cellStyle name="_Comma_dcf" xfId="51"/>
    <cellStyle name="_Comma_Deal Comp Luxury_May30" xfId="52"/>
    <cellStyle name="_Comma_Financials &amp; Valuation v16 Indigo" xfId="53"/>
    <cellStyle name="_Comma_LBO (Post IM)" xfId="54"/>
    <cellStyle name="_Comma_March 24- BIG .." xfId="55"/>
    <cellStyle name="_Comma_Marionnaud DCF Sept-03" xfId="56"/>
    <cellStyle name="_Comma_Marionnaud Model_15April" xfId="57"/>
    <cellStyle name="_Comma_Marionnaud__DCF_Feb2002" xfId="58"/>
    <cellStyle name="_Comma_NTL finacials" xfId="59"/>
    <cellStyle name="_Comma_PIA_Van Gogh Analysis_Final" xfId="60"/>
    <cellStyle name="_Comma_Prix de l'OCEANE" xfId="61"/>
    <cellStyle name="_Comma_Projections Difference" xfId="62"/>
    <cellStyle name="_Comma_Samsara Model_250501_v2" xfId="63"/>
    <cellStyle name="_Comma_Sensitivity analysis on synergies (amended)" xfId="64"/>
    <cellStyle name="_Comma_Sheet1" xfId="65"/>
    <cellStyle name="_Currency" xfId="66"/>
    <cellStyle name="_Currency_0.2_Marionnaud_DCF_March2002" xfId="67"/>
    <cellStyle name="_Currency_02 AVP Nexans&amp;Draka" xfId="68"/>
    <cellStyle name="_Currency_050128 - Verdi LBO Model_Invt Grade v2" xfId="69"/>
    <cellStyle name="_Currency_050128 - Verdi LBO Model_Invt Grade v2_050215 - Alternatives v7 - post IFRS - FFO post restr" xfId="70"/>
    <cellStyle name="_Currency_07 Model Alcatel OFD Sept-03" xfId="71"/>
    <cellStyle name="_Currency_07 Model Alcatel OFD Sept-03_050215 - Alternatives v7 - post IFRS - FFO post restr" xfId="72"/>
    <cellStyle name="_Currency_Accretion_Dilution_June21" xfId="73"/>
    <cellStyle name="_Currency_Auchan at various prices" xfId="74"/>
    <cellStyle name="_Currency_Auchan at various prices_050215 - Alternatives v7 - post IFRS - FFO post restr" xfId="75"/>
    <cellStyle name="_Currency_AVP" xfId="76"/>
    <cellStyle name="_Currency_AVP Sept 2003" xfId="77"/>
    <cellStyle name="_Currency_Book1" xfId="78"/>
    <cellStyle name="_Currency_Book1_0.2_Marionnaud_DCF_March2002" xfId="79"/>
    <cellStyle name="_Currency_Book1_0.2_Marionnaud_DCF_March2002_050215 - Alternatives v7 - post IFRS - FFO post restr" xfId="80"/>
    <cellStyle name="_Currency_Book1_CynthiasModel_Financials_22Feb" xfId="81"/>
    <cellStyle name="_Currency_Book1_CynthiasModel_Financials_22Feb_050215 - Alternatives v7 - post IFRS - FFO post restr" xfId="82"/>
    <cellStyle name="_Currency_Cable in Europe CSC - Latest" xfId="83"/>
    <cellStyle name="_Currency_Canda DCF_Broker Numbers_Sep1" xfId="84"/>
    <cellStyle name="_Currency_Casto DCF_Brokers_June22" xfId="85"/>
    <cellStyle name="_Currency_Casto DCF_June22" xfId="86"/>
    <cellStyle name="_Currency_CBD Model Master" xfId="87"/>
    <cellStyle name="_Currency_CBD Model Master_050215 - Alternatives v7 - post IFRS - FFO post restr" xfId="88"/>
    <cellStyle name="_Currency_Ciervo_WACC" xfId="89"/>
    <cellStyle name="_Currency_Clean LBO Model_2003" xfId="90"/>
    <cellStyle name="_Currency_Clean LBO Model_2003_050215 - Alternatives v7 - post IFRS - FFO post restr" xfId="91"/>
    <cellStyle name="_Currency_Comdot - gStyle Excel Slides" xfId="92"/>
    <cellStyle name="_Currency_Comdot - gStyle Excel Slides_050215 - Alternatives v7 - post IFRS - FFO post restr" xfId="93"/>
    <cellStyle name="_Currency_Comdot LBO Short Form - v3" xfId="94"/>
    <cellStyle name="_Currency_Continental DCF v6.0" xfId="95"/>
    <cellStyle name="_Currency_Continental DCF v6.0_050215 - Alternatives v7 - post IFRS - FFO post restr" xfId="96"/>
    <cellStyle name="_Currency_contribution_analysis" xfId="97"/>
    <cellStyle name="_Currency_contribution_analysis(1)" xfId="98"/>
    <cellStyle name="_Currency_contribution_analysis_model" xfId="99"/>
    <cellStyle name="_Currency_Credit Analysis" xfId="100"/>
    <cellStyle name="_Currency_Credit Analysis_050215 - Alternatives v7 - post IFRS - FFO post restr" xfId="101"/>
    <cellStyle name="_Currency_CSC 170400" xfId="102"/>
    <cellStyle name="_Currency_CSC 170400_050215 - Alternatives v7 - post IFRS - FFO post restr" xfId="103"/>
    <cellStyle name="_Currency_CSC Cons Elec" xfId="104"/>
    <cellStyle name="_Currency_Data S&amp;T Acquisition charts" xfId="105"/>
    <cellStyle name="_Currency_dcf" xfId="106"/>
    <cellStyle name="_Currency_DCF - July 2, 2001" xfId="107"/>
    <cellStyle name="_Currency_DCF - July 2, 2001_050215 - Alternatives v7 - post IFRS - FFO post restr" xfId="108"/>
    <cellStyle name="_Currency_Deal Comp Luxury_May30" xfId="109"/>
    <cellStyle name="_Currency_Deployment Estimates" xfId="110"/>
    <cellStyle name="_Currency_Deployment Estimates_050215 - Alternatives v7 - post IFRS - FFO post restr" xfId="111"/>
    <cellStyle name="_Currency_EMPE fin" xfId="112"/>
    <cellStyle name="_Currency_Euston DCF" xfId="113"/>
    <cellStyle name="_Currency_Euston DCF_050215 - Alternatives v7 - post IFRS - FFO post restr" xfId="114"/>
    <cellStyle name="_Currency_Example Output Sheets" xfId="115"/>
    <cellStyle name="_Currency_Financials &amp; Valuation v16 Indigo" xfId="116"/>
    <cellStyle name="_Currency_Financials &amp; Valuation v16 Indigo_050215 - Alternatives v7 - post IFRS - FFO post restr" xfId="117"/>
    <cellStyle name="_Currency_Financials &amp; Valuation v3_CB" xfId="118"/>
    <cellStyle name="_Currency_Financials &amp; Valuation v5" xfId="119"/>
    <cellStyle name="_Currency_Financials and Valuation 3 - cases analysis" xfId="120"/>
    <cellStyle name="_Currency_Financials and valuation 5" xfId="121"/>
    <cellStyle name="_Currency_Florida consensus estimates" xfId="122"/>
    <cellStyle name="_Currency_Gucci_model_13062001_v21" xfId="123"/>
    <cellStyle name="_Currency_Gucci_model_13062001_v21_050215 - Alternatives v7 - post IFRS - FFO post restr" xfId="124"/>
    <cellStyle name="_Currency_JV accounting" xfId="125"/>
    <cellStyle name="_Currency_LAZARD, COMPARAISON" xfId="126"/>
    <cellStyle name="_Currency_LBO (Post IM)" xfId="127"/>
    <cellStyle name="_Currency_LBO Output_30_07_2000" xfId="128"/>
    <cellStyle name="_Currency_LBO_Model_52" xfId="129"/>
    <cellStyle name="_Currency_lbo_short_form" xfId="130"/>
    <cellStyle name="_Currency_LPD_Analysis" xfId="131"/>
    <cellStyle name="_Currency_March 24- BIG .." xfId="132"/>
    <cellStyle name="_Currency_March 24- BIG .._050215 - Alternatives v7 - post IFRS - FFO post restr" xfId="133"/>
    <cellStyle name="_Currency_Marionnaud DCF Sept-03" xfId="134"/>
    <cellStyle name="_Currency_Marionnaud LBO Model_Mar2003" xfId="135"/>
    <cellStyle name="_Currency_Marionnaud LBO Model_Mar2003_050215 - Alternatives v7 - post IFRS - FFO post restr" xfId="136"/>
    <cellStyle name="_Currency_Marionnaud Model_15April" xfId="137"/>
    <cellStyle name="_Currency_Marionnaud__DCF_Feb2002" xfId="138"/>
    <cellStyle name="_Currency_Merger Plans" xfId="139"/>
    <cellStyle name="_Currency_Model Template 14-nov-01" xfId="140"/>
    <cellStyle name="_Currency_old Preliminary DCF 2" xfId="141"/>
    <cellStyle name="_Currency_options analysis" xfId="142"/>
    <cellStyle name="_Currency_options analysis_050215 - Alternatives v7 - post IFRS - FFO post restr" xfId="143"/>
    <cellStyle name="_Currency_Options_Converts" xfId="144"/>
    <cellStyle name="_Currency_Options_Converts_050215 - Alternatives v7 - post IFRS - FFO post restr" xfId="145"/>
    <cellStyle name="_Currency_PIA_Van Gogh Analysis_Final" xfId="146"/>
    <cellStyle name="_Currency_PIA_Van Gogh Analysis_Final_050215 - Alternatives v7 - post IFRS - FFO post restr" xfId="147"/>
    <cellStyle name="_Currency_Prix de l'OCEANE" xfId="148"/>
    <cellStyle name="_Currency_Prix de l'OCEANE_050215 - Alternatives v7 - post IFRS - FFO post restr" xfId="149"/>
    <cellStyle name="_Currency_Projections Difference" xfId="150"/>
    <cellStyle name="_Currency_Public Mkt Valuation Summary" xfId="151"/>
    <cellStyle name="_Currency_Public Mkt Valuation Summary_050215 - Alternatives v7 - post IFRS - FFO post restr" xfId="152"/>
    <cellStyle name="_Currency_Relative Contribution Analysis 04" xfId="153"/>
    <cellStyle name="_Currency_Royal Kansas  DCF2" xfId="154"/>
    <cellStyle name="_Currency_Samsara Model_250501_v2" xfId="155"/>
    <cellStyle name="_Currency_Samsara Model_250501_v2_050215 - Alternatives v7 - post IFRS - FFO post restr" xfId="156"/>
    <cellStyle name="_Currency_Schneider Elec Contribution Analysis" xfId="157"/>
    <cellStyle name="_Currency_Schneider Elec Contribution Analysis_050215 - Alternatives v7 - post IFRS - FFO post restr" xfId="158"/>
    <cellStyle name="_Currency_Sensitivity analysis on synergies (amended)" xfId="159"/>
    <cellStyle name="_Currency_Sheet1" xfId="160"/>
    <cellStyle name="_Currency_Sheet1_050215 - Alternatives v7 - post IFRS - FFO post restr" xfId="161"/>
    <cellStyle name="_Currency_Sketch5 - Montana Impact" xfId="162"/>
    <cellStyle name="_Currency_thomson debt1" xfId="163"/>
    <cellStyle name="_Currency_thomson debt1_050215 - Alternatives v7 - post IFRS - FFO post restr" xfId="164"/>
    <cellStyle name="_Currency_TOY SB" xfId="165"/>
    <cellStyle name="_Currency_TOY SB_050215 - Alternatives v7 - post IFRS - FFO post restr" xfId="166"/>
    <cellStyle name="_Currency_Valuation Model - 8 oct" xfId="167"/>
    <cellStyle name="_Currency_Valuation Model - 8 oct_050215 - Alternatives v7 - post IFRS - FFO post restr" xfId="168"/>
    <cellStyle name="_CurrencySpace" xfId="169"/>
    <cellStyle name="_CurrencySpace_0.2_Marionnaud_DCF_March2002" xfId="170"/>
    <cellStyle name="_CurrencySpace_07 Model Alcatel OFD Sept-03" xfId="171"/>
    <cellStyle name="_CurrencySpace_Accretion_Dilution_June21" xfId="172"/>
    <cellStyle name="_CurrencySpace_AVP" xfId="173"/>
    <cellStyle name="_CurrencySpace_Book1" xfId="174"/>
    <cellStyle name="_CurrencySpace_Canda DCF_Broker Numbers_Sep1" xfId="175"/>
    <cellStyle name="_CurrencySpace_Casto DCF_Brokers_June22" xfId="176"/>
    <cellStyle name="_CurrencySpace_Casto DCF_June22" xfId="177"/>
    <cellStyle name="_CurrencySpace_Comdot - gStyle Excel Slides" xfId="178"/>
    <cellStyle name="_CurrencySpace_Comdot LBO Short Form - v3" xfId="179"/>
    <cellStyle name="_CurrencySpace_Continental DCF v6.0" xfId="180"/>
    <cellStyle name="_CurrencySpace_contribution_analysis" xfId="181"/>
    <cellStyle name="_CurrencySpace_contribution_analysis(1)" xfId="182"/>
    <cellStyle name="_CurrencySpace_contribution_analysis_model" xfId="183"/>
    <cellStyle name="_CurrencySpace_Credit Analysis" xfId="184"/>
    <cellStyle name="_CurrencySpace_Data S&amp;T Acquisition charts" xfId="185"/>
    <cellStyle name="_CurrencySpace_dcf" xfId="186"/>
    <cellStyle name="_CurrencySpace_Deal Comp Luxury_May30" xfId="187"/>
    <cellStyle name="_CurrencySpace_Financials &amp; Valuation v16 Indigo" xfId="188"/>
    <cellStyle name="_CurrencySpace_LBO (Post IM)" xfId="189"/>
    <cellStyle name="_CurrencySpace_March 24- BIG .." xfId="190"/>
    <cellStyle name="_CurrencySpace_Marionnaud DCF Sept-03" xfId="191"/>
    <cellStyle name="_CurrencySpace_Marionnaud Model_15April" xfId="192"/>
    <cellStyle name="_CurrencySpace_Marionnaud__DCF_Feb2002" xfId="193"/>
    <cellStyle name="_CurrencySpace_PIA_Van Gogh Analysis_Final" xfId="194"/>
    <cellStyle name="_CurrencySpace_Prix de l'OCEANE" xfId="195"/>
    <cellStyle name="_CurrencySpace_Projections Difference" xfId="196"/>
    <cellStyle name="_CurrencySpace_Samsara Model_250501_v2" xfId="197"/>
    <cellStyle name="_CurrencySpace_Sensitivity analysis on synergies (amended)" xfId="198"/>
    <cellStyle name="_CurrencySpace_Sheet1" xfId="199"/>
    <cellStyle name="_Dollar" xfId="200"/>
    <cellStyle name="_Dollar_050215 - Alternatives v7 - post IFRS - FFO post restr" xfId="201"/>
    <cellStyle name="_Dollar_October 12 - BIG CSC Auto update" xfId="202"/>
    <cellStyle name="_e-plus debt - Machado1" xfId="203"/>
    <cellStyle name="_Euro" xfId="204"/>
    <cellStyle name="_Euro_050128 - Verdi LBO Model_Invt Grade v2" xfId="205"/>
    <cellStyle name="_Euro_TOY SB" xfId="206"/>
    <cellStyle name="_Heading" xfId="207"/>
    <cellStyle name="_Heading_050128 - Verdi LBO Model_Invt Grade v2" xfId="208"/>
    <cellStyle name="_Heading_Credit Analysis" xfId="209"/>
    <cellStyle name="_Heading_Operating model Van Gogh v3" xfId="210"/>
    <cellStyle name="_Heading_PIA_Van Gogh Analysis_Final" xfId="211"/>
    <cellStyle name="_Heading_prestemp" xfId="212"/>
    <cellStyle name="_Heading_Prix de l'OCEANE" xfId="213"/>
    <cellStyle name="_Heading_Sheet1" xfId="214"/>
    <cellStyle name="_Heading_TOY SB" xfId="215"/>
    <cellStyle name="_Heading_Van Gogh Short LBO Model" xfId="216"/>
    <cellStyle name="_Highlight" xfId="217"/>
    <cellStyle name="_KPN Fixed" xfId="218"/>
    <cellStyle name="_Multiple" xfId="219"/>
    <cellStyle name="_Multiple_0.2_Marionnaud_DCF_March2002" xfId="220"/>
    <cellStyle name="_Multiple_050128 - Verdi LBO Model_Invt Grade v2" xfId="221"/>
    <cellStyle name="_Multiple_07 Model Alcatel OFD Sept-03" xfId="222"/>
    <cellStyle name="_Multiple_Accretion_Dilution_June21" xfId="223"/>
    <cellStyle name="_Multiple_Accretion_Management_19Sep" xfId="224"/>
    <cellStyle name="_Multiple_Accretion_Management_21Aug.2" xfId="225"/>
    <cellStyle name="_Multiple_Accretion_Management_Sep1" xfId="226"/>
    <cellStyle name="_Multiple_AVP" xfId="227"/>
    <cellStyle name="_Multiple_Book1" xfId="228"/>
    <cellStyle name="_Multiple_Book21" xfId="229"/>
    <cellStyle name="_Multiple_Canda DCF_Broker Numbers_Sep1" xfId="230"/>
    <cellStyle name="_Multiple_Casto DCF_Brokers_June22" xfId="231"/>
    <cellStyle name="_Multiple_Casto DCF_June22" xfId="232"/>
    <cellStyle name="_Multiple_Comdot - gStyle Excel Slides" xfId="233"/>
    <cellStyle name="_Multiple_Comdot LBO Short Form - v3" xfId="234"/>
    <cellStyle name="_Multiple_Continental DCF v6.0" xfId="235"/>
    <cellStyle name="_Multiple_Contribution Analysis_Brokers_Sep2" xfId="236"/>
    <cellStyle name="_Multiple_Contribution Analysis_Brokers_Sep6" xfId="237"/>
    <cellStyle name="_Multiple_contribution_analysis" xfId="238"/>
    <cellStyle name="_Multiple_contribution_analysis(1)" xfId="239"/>
    <cellStyle name="_Multiple_contribution_analysis_model" xfId="240"/>
    <cellStyle name="_Multiple_Credit Analysis" xfId="241"/>
    <cellStyle name="_Multiple_Data S&amp;T Acquisition charts" xfId="242"/>
    <cellStyle name="_Multiple_dcf" xfId="243"/>
    <cellStyle name="_Multiple_DCF - July 2, 2001" xfId="244"/>
    <cellStyle name="_Multiple_Deal Comp Luxury_May30" xfId="245"/>
    <cellStyle name="_Multiple_Financials &amp; Valuation v16 Indigo" xfId="246"/>
    <cellStyle name="_Multiple_LBO (Post IM)" xfId="247"/>
    <cellStyle name="_Multiple_March 24- BIG .." xfId="248"/>
    <cellStyle name="_Multiple_Marionnaud DCF Sept-03" xfId="249"/>
    <cellStyle name="_Multiple_Marionnaud Model_15April" xfId="250"/>
    <cellStyle name="_Multiple_Marionnaud__DCF_Feb2002" xfId="251"/>
    <cellStyle name="_Multiple_NKF_HomeDepot_2Aug" xfId="252"/>
    <cellStyle name="_Multiple_Options_Converts" xfId="253"/>
    <cellStyle name="_Multiple_PIA_Van Gogh Analysis_Final" xfId="254"/>
    <cellStyle name="_Multiple_Prix de l'OCEANE" xfId="255"/>
    <cellStyle name="_Multiple_Projections Difference" xfId="256"/>
    <cellStyle name="_Multiple_Samsara Model_250501_v2" xfId="257"/>
    <cellStyle name="_Multiple_Sensitivity analysis on synergies (amended)" xfId="258"/>
    <cellStyle name="_Multiple_Sheet1" xfId="259"/>
    <cellStyle name="_Multiple_TOY SB" xfId="260"/>
    <cellStyle name="_MultipleSpace" xfId="261"/>
    <cellStyle name="_MultipleSpace_0.2_Marionnaud_DCF_March2002" xfId="262"/>
    <cellStyle name="_MultipleSpace_050128 - Verdi LBO Model_Invt Grade v2" xfId="263"/>
    <cellStyle name="_MultipleSpace_07 Model Alcatel OFD Sept-03" xfId="264"/>
    <cellStyle name="_MultipleSpace_Accretion_Dilution_June21" xfId="265"/>
    <cellStyle name="_MultipleSpace_Accretion_Management_19Sep" xfId="266"/>
    <cellStyle name="_MultipleSpace_Accretion_Management_21Aug.2" xfId="267"/>
    <cellStyle name="_MultipleSpace_Accretion_Management_Sep1" xfId="268"/>
    <cellStyle name="_MultipleSpace_AVP" xfId="269"/>
    <cellStyle name="_MultipleSpace_Book1" xfId="270"/>
    <cellStyle name="_MultipleSpace_Book21" xfId="271"/>
    <cellStyle name="_MultipleSpace_boutros" xfId="272"/>
    <cellStyle name="_MultipleSpace_Canda DCF_Broker Numbers_Sep1" xfId="273"/>
    <cellStyle name="_MultipleSpace_Casto DCF_Brokers_June22" xfId="274"/>
    <cellStyle name="_MultipleSpace_Casto DCF_June22" xfId="275"/>
    <cellStyle name="_MultipleSpace_Comdot - gStyle Excel Slides" xfId="276"/>
    <cellStyle name="_MultipleSpace_Continental DCF v6.0" xfId="277"/>
    <cellStyle name="_MultipleSpace_Contribution Analysis_Brokers_Sep2" xfId="278"/>
    <cellStyle name="_MultipleSpace_Contribution Analysis_Brokers_Sep6" xfId="279"/>
    <cellStyle name="_MultipleSpace_contribution_analysis" xfId="280"/>
    <cellStyle name="_MultipleSpace_contribution_analysis(1)" xfId="281"/>
    <cellStyle name="_MultipleSpace_contribution_analysis_model" xfId="282"/>
    <cellStyle name="_MultipleSpace_Credit Analysis" xfId="283"/>
    <cellStyle name="_MultipleSpace_CSC 032400" xfId="284"/>
    <cellStyle name="_MultipleSpace_CSC_kkr_3_7_00" xfId="285"/>
    <cellStyle name="_MultipleSpace_Data S&amp;T Acquisition charts" xfId="286"/>
    <cellStyle name="_MultipleSpace_dcf" xfId="287"/>
    <cellStyle name="_MultipleSpace_DCF - July 2, 2001" xfId="288"/>
    <cellStyle name="_MultipleSpace_DCF-Synergies2" xfId="289"/>
    <cellStyle name="_MultipleSpace_Deal Comp Luxury_May30" xfId="290"/>
    <cellStyle name="_MultipleSpace_exhange_ratio_calculation" xfId="291"/>
    <cellStyle name="_MultipleSpace_Financials &amp; Valuation v16 Indigo" xfId="292"/>
    <cellStyle name="_MultipleSpace_Kooper_Star_Merger Analysis_v5" xfId="293"/>
    <cellStyle name="_MultipleSpace_Kooper_Star_Merger Analysis_v6" xfId="294"/>
    <cellStyle name="_MultipleSpace_Kooper_Star_Merger Plan 1.10.00" xfId="295"/>
    <cellStyle name="_MultipleSpace_KooperStar_Edgar_Burst_Brix_Merger Analysis_4" xfId="296"/>
    <cellStyle name="_MultipleSpace_LBO (Post IM)" xfId="297"/>
    <cellStyle name="_MultipleSpace_Leaders CSC 1-7-00" xfId="298"/>
    <cellStyle name="_MultipleSpace_March 24- BIG .." xfId="299"/>
    <cellStyle name="_MultipleSpace_Marionnaud DCF Sept-03" xfId="300"/>
    <cellStyle name="_MultipleSpace_Marionnaud Model_15April" xfId="301"/>
    <cellStyle name="_MultipleSpace_Marionnaud__DCF_Feb2002" xfId="302"/>
    <cellStyle name="_MultipleSpace_Merger_Plans_050900" xfId="303"/>
    <cellStyle name="_MultipleSpace_NKF_HomeDepot_2Aug" xfId="304"/>
    <cellStyle name="_MultipleSpace_Nokia data" xfId="305"/>
    <cellStyle name="_MultipleSpace_Options_Converts" xfId="306"/>
    <cellStyle name="_MultipleSpace_PeopleSoft_Merger_3" xfId="307"/>
    <cellStyle name="_MultipleSpace_PIA_Van Gogh Analysis_Final" xfId="308"/>
    <cellStyle name="_MultipleSpace_price_history_data_tibx" xfId="309"/>
    <cellStyle name="_MultipleSpace_Prix de l'OCEANE" xfId="310"/>
    <cellStyle name="_MultipleSpace_Projections Difference" xfId="311"/>
    <cellStyle name="_MultipleSpace_rider 1" xfId="312"/>
    <cellStyle name="_MultipleSpace_Samsara Model_250501_v2" xfId="313"/>
    <cellStyle name="_MultipleSpace_Sensitivity analysis on synergies (amended)" xfId="314"/>
    <cellStyle name="_MultipleSpace_Sheet1" xfId="315"/>
    <cellStyle name="_MultipleSpace_Summary Financials" xfId="316"/>
    <cellStyle name="_MultipleSpace_Synergies" xfId="317"/>
    <cellStyle name="_MultipleSpace_Synergies Template" xfId="318"/>
    <cellStyle name="_MultipleSpace_TOY SB" xfId="319"/>
    <cellStyle name="_MultipleSpace_v2000 SILK3.PLT" xfId="320"/>
    <cellStyle name="_MultipleSpace_WACC Analysis" xfId="321"/>
    <cellStyle name="_MultipleSpace_xratio epny silk graph.PLT" xfId="322"/>
    <cellStyle name="_Percent" xfId="323"/>
    <cellStyle name="_Percent_01 AVP Alcatel OFD" xfId="324"/>
    <cellStyle name="_Percent_050128 - Verdi LBO Model_Invt Grade v2" xfId="325"/>
    <cellStyle name="_percent_07 Model Alcatel OFD Sept-03" xfId="326"/>
    <cellStyle name="_Percent_Accretion_Dilution_June21" xfId="327"/>
    <cellStyle name="_Percent_Accretion_Management_19Sep" xfId="328"/>
    <cellStyle name="_Percent_Accretion_Management_21Aug.2" xfId="329"/>
    <cellStyle name="_Percent_Accretion_Management_Sep1" xfId="330"/>
    <cellStyle name="_Percent_AVP" xfId="331"/>
    <cellStyle name="_Percent_Book1" xfId="332"/>
    <cellStyle name="_Percent_Book21" xfId="333"/>
    <cellStyle name="_Percent_Canda DCF_Broker Numbers_Sep1" xfId="334"/>
    <cellStyle name="_Percent_Casto DCF_Brokers_June22" xfId="335"/>
    <cellStyle name="_Percent_Casto_Broker Forecasts_Sept17" xfId="336"/>
    <cellStyle name="_Percent_Comdot - gStyle Excel Slides" xfId="337"/>
    <cellStyle name="_Percent_Comdot LBO Short Form - v3" xfId="338"/>
    <cellStyle name="_Percent_Continental DCF v6.0" xfId="339"/>
    <cellStyle name="_Percent_Contribution Analysis_Brokers_Sep2" xfId="340"/>
    <cellStyle name="_Percent_Contribution Analysis_Brokers_Sep6" xfId="341"/>
    <cellStyle name="_Percent_contribution_analysis" xfId="342"/>
    <cellStyle name="_Percent_contribution_analysis(1)" xfId="343"/>
    <cellStyle name="_Percent_contribution_analysis_model" xfId="344"/>
    <cellStyle name="_Percent_DCF - July 2, 2001" xfId="345"/>
    <cellStyle name="_Percent_Deal Comp Luxury_May30" xfId="346"/>
    <cellStyle name="_Percent_Koala_Broker Forecasts_Sept17" xfId="347"/>
    <cellStyle name="_Percent_March 24- BIG .." xfId="348"/>
    <cellStyle name="_Percent_NKF_HomeDepot_2Aug" xfId="349"/>
    <cellStyle name="_Percent_Projections Difference" xfId="350"/>
    <cellStyle name="_Percent_Samsara Model_250501_v2" xfId="351"/>
    <cellStyle name="_Percent_Sensitivity analysis on synergies (amended)" xfId="352"/>
    <cellStyle name="_Percent_TOY SB" xfId="353"/>
    <cellStyle name="_PercentSpace" xfId="354"/>
    <cellStyle name="_PercentSpace_050128 - Verdi LBO Model_Invt Grade v2" xfId="355"/>
    <cellStyle name="_PercentSpace_Accretion_Dilution_June21" xfId="356"/>
    <cellStyle name="_PercentSpace_Accretion_Management_19Sep" xfId="357"/>
    <cellStyle name="_PercentSpace_Accretion_Management_21Aug.2" xfId="358"/>
    <cellStyle name="_PercentSpace_Accretion_Management_Sep1" xfId="359"/>
    <cellStyle name="_PercentSpace_AVP" xfId="360"/>
    <cellStyle name="_PercentSpace_Book1" xfId="361"/>
    <cellStyle name="_PercentSpace_Book21" xfId="362"/>
    <cellStyle name="_PercentSpace_boutros" xfId="363"/>
    <cellStyle name="_PercentSpace_Canda DCF_Broker Numbers_Sep1" xfId="364"/>
    <cellStyle name="_PercentSpace_Casto DCF_Brokers_June22" xfId="365"/>
    <cellStyle name="_PercentSpace_Casto_Broker Forecasts_Sept17" xfId="366"/>
    <cellStyle name="_PercentSpace_Comdot - gStyle Excel Slides" xfId="367"/>
    <cellStyle name="_PercentSpace_Comdot LBO Short Form - v3" xfId="368"/>
    <cellStyle name="_PercentSpace_Continental DCF v6.0" xfId="369"/>
    <cellStyle name="_PercentSpace_Contribution Analysis_Brokers_Sep2" xfId="370"/>
    <cellStyle name="_PercentSpace_Contribution Analysis_Brokers_Sep6" xfId="371"/>
    <cellStyle name="_PercentSpace_contribution_analysis" xfId="372"/>
    <cellStyle name="_PercentSpace_contribution_analysis(1)" xfId="373"/>
    <cellStyle name="_PercentSpace_contribution_analysis_model" xfId="374"/>
    <cellStyle name="_PercentSpace_CSC 032400" xfId="375"/>
    <cellStyle name="_PercentSpace_CSC_kkr_3_7_00" xfId="376"/>
    <cellStyle name="_PercentSpace_DCF - July 2, 2001" xfId="377"/>
    <cellStyle name="_PercentSpace_Deal Comp Luxury_May30" xfId="378"/>
    <cellStyle name="_PercentSpace_exhange_ratio_calculation" xfId="379"/>
    <cellStyle name="_PercentSpace_Koala_Broker Forecasts_Sept17" xfId="380"/>
    <cellStyle name="_PercentSpace_Kooper_Star_Merger Analysis_v5" xfId="381"/>
    <cellStyle name="_PercentSpace_Kooper_Star_Merger Analysis_v6" xfId="382"/>
    <cellStyle name="_PercentSpace_Kooper_Star_Merger Plan 1.10.00" xfId="383"/>
    <cellStyle name="_PercentSpace_KooperStar_Edgar_Burst_Brix_Merger Analysis_4" xfId="384"/>
    <cellStyle name="_PercentSpace_Leaders CSC 1-7-00" xfId="385"/>
    <cellStyle name="_PercentSpace_March 24- BIG .." xfId="386"/>
    <cellStyle name="_PercentSpace_Merger_Plans_050900" xfId="387"/>
    <cellStyle name="_PercentSpace_NKF_HomeDepot_2Aug" xfId="388"/>
    <cellStyle name="_PercentSpace_Nokia data" xfId="389"/>
    <cellStyle name="_PercentSpace_PeopleSoft_Merger_3" xfId="390"/>
    <cellStyle name="_PercentSpace_price_history_data_tibx" xfId="391"/>
    <cellStyle name="_PercentSpace_Projections Difference" xfId="392"/>
    <cellStyle name="_PercentSpace_rider 1" xfId="393"/>
    <cellStyle name="_PercentSpace_Samsara Model_250501_v2" xfId="394"/>
    <cellStyle name="_PercentSpace_Sensitivity analysis on synergies (amended)" xfId="395"/>
    <cellStyle name="_PercentSpace_Summary Financials" xfId="396"/>
    <cellStyle name="_PercentSpace_Synergies" xfId="397"/>
    <cellStyle name="_PercentSpace_Synergies Template" xfId="398"/>
    <cellStyle name="_PercentSpace_TOY SB" xfId="399"/>
    <cellStyle name="_PercentSpace_v2000 SILK3.PLT" xfId="400"/>
    <cellStyle name="_PercentSpace_xratio epny silk graph.PLT" xfId="401"/>
    <cellStyle name="_source" xfId="402"/>
    <cellStyle name="_SubHeading" xfId="403"/>
    <cellStyle name="_SubHeading_050128 - Verdi LBO Model_Invt Grade v2" xfId="404"/>
    <cellStyle name="_SubHeading_07 Model Alcatel OFD Sept-03" xfId="405"/>
    <cellStyle name="_SubHeading_beta rider" xfId="406"/>
    <cellStyle name="_SubHeading_carrefour sa carsons ownership" xfId="407"/>
    <cellStyle name="_SubHeading_Credit Analysis" xfId="408"/>
    <cellStyle name="_SubHeading_Financials &amp; Valuation v16 Indigo" xfId="409"/>
    <cellStyle name="_SubHeading_Marionnaud DCF Sept-03" xfId="410"/>
    <cellStyle name="_SubHeading_Marionnaud Model_15April" xfId="411"/>
    <cellStyle name="_SubHeading_Operating model Van Gogh v3" xfId="412"/>
    <cellStyle name="_SubHeading_PIA_Van Gogh Analysis_Final" xfId="413"/>
    <cellStyle name="_SubHeading_prestemp" xfId="414"/>
    <cellStyle name="_SubHeading_prestemp_0.2_Marionnaud_DCF_March2002" xfId="415"/>
    <cellStyle name="_SubHeading_prestemp_07 Model Alcatel OFD Sept-03" xfId="416"/>
    <cellStyle name="_SubHeading_prestemp_1" xfId="417"/>
    <cellStyle name="_SubHeading_prestemp_Auchan at various prices" xfId="418"/>
    <cellStyle name="_SubHeading_prestemp_Clean LBO Model_2003" xfId="419"/>
    <cellStyle name="_SubHeading_prestemp_CynthiasModel_Financials_22Feb" xfId="420"/>
    <cellStyle name="_SubHeading_prestemp_DCF_Synergies_Rothschild_22June" xfId="421"/>
    <cellStyle name="_SubHeading_prestemp_Marionnaud DCF Sept-03" xfId="422"/>
    <cellStyle name="_SubHeading_prestemp_Marionnaud LBO Model_Mar2003" xfId="423"/>
    <cellStyle name="_SubHeading_prestemp_Marionnaud Model_15April" xfId="424"/>
    <cellStyle name="_SubHeading_prestemp_Model Template 14-nov-01" xfId="425"/>
    <cellStyle name="_SubHeading_prestemp_PIA_Van Gogh Analysis_Final" xfId="426"/>
    <cellStyle name="_SubHeading_Prix de l'OCEANE" xfId="427"/>
    <cellStyle name="_SubHeading_Sensitivity analysis on synergies (amended)" xfId="428"/>
    <cellStyle name="_SubHeading_Sheet1" xfId="429"/>
    <cellStyle name="_SubHeading_TOY SB" xfId="430"/>
    <cellStyle name="_SubHeading_Van Gogh Short LBO Model" xfId="431"/>
    <cellStyle name="_Table" xfId="432"/>
    <cellStyle name="_Table_050128 - Verdi LBO Model_Invt Grade v2" xfId="433"/>
    <cellStyle name="_Table_07 Model Alcatel OFD Sept-03" xfId="434"/>
    <cellStyle name="_Table_Accretion_Management_19Sep" xfId="435"/>
    <cellStyle name="_Table_Accretion_Management_21Aug.2" xfId="436"/>
    <cellStyle name="_Table_Accretion_Management_Sep1" xfId="437"/>
    <cellStyle name="_Table_Book21" xfId="438"/>
    <cellStyle name="_Table_Casto DCF_June22" xfId="439"/>
    <cellStyle name="_Table_Contribution Analysis_Brokers_Sep2" xfId="440"/>
    <cellStyle name="_Table_Contribution Analysis_Brokers_Sep6" xfId="441"/>
    <cellStyle name="_Table_Credit Analysis" xfId="442"/>
    <cellStyle name="_Table_Data S&amp;T Acquisition charts" xfId="443"/>
    <cellStyle name="_Table_DCF - July 2, 2001" xfId="444"/>
    <cellStyle name="_Table_Financials &amp; Valuation v16 Indigo" xfId="445"/>
    <cellStyle name="_Table_Marionnaud DCF Sept-03" xfId="446"/>
    <cellStyle name="_Table_Marionnaud Model_15April" xfId="447"/>
    <cellStyle name="_Table_NKF_HomeDepot_2Aug" xfId="448"/>
    <cellStyle name="_Table_Operating model Van Gogh v3" xfId="449"/>
    <cellStyle name="_Table_Options_Converts" xfId="450"/>
    <cellStyle name="_Table_PIA_Van Gogh Analysis_Final" xfId="451"/>
    <cellStyle name="_Table_Prix de l'OCEANE" xfId="452"/>
    <cellStyle name="_Table_Sheet1" xfId="453"/>
    <cellStyle name="_Table_TOY SB" xfId="454"/>
    <cellStyle name="_Table_Van Gogh Short LBO Model" xfId="455"/>
    <cellStyle name="_TableHead" xfId="456"/>
    <cellStyle name="_TableHead_050128 - Verdi LBO Model_Invt Grade v2" xfId="457"/>
    <cellStyle name="_TableHead_Credit Analysis" xfId="458"/>
    <cellStyle name="_TableHead_Operating model Van Gogh v3" xfId="459"/>
    <cellStyle name="_TableHead_PIA_Van Gogh Analysis_Final" xfId="460"/>
    <cellStyle name="_TableHead_Prix de l'OCEANE" xfId="461"/>
    <cellStyle name="_TableHead_Sheet1" xfId="462"/>
    <cellStyle name="_TableHead_TOY SB" xfId="463"/>
    <cellStyle name="_TableHead_Van Gogh Short LBO Model" xfId="464"/>
    <cellStyle name="_TableRowHead" xfId="465"/>
    <cellStyle name="_TableRowHead_050128 - Verdi LBO Model_Invt Grade v2" xfId="466"/>
    <cellStyle name="_TableRowHead_Credit Analysis" xfId="467"/>
    <cellStyle name="_TableRowHead_Operating model Van Gogh v3" xfId="468"/>
    <cellStyle name="_TableRowHead_PIA_Van Gogh Analysis_Final" xfId="469"/>
    <cellStyle name="_TableRowHead_Prix de l'OCEANE" xfId="470"/>
    <cellStyle name="_TableRowHead_Sheet1" xfId="471"/>
    <cellStyle name="_TableRowHead_TOY SB" xfId="472"/>
    <cellStyle name="_TableRowHead_Van Gogh Short LBO Model" xfId="473"/>
    <cellStyle name="_TableSuperHead" xfId="474"/>
    <cellStyle name="_TableSuperHead_050128 - Verdi LBO Model_Invt Grade v2" xfId="475"/>
    <cellStyle name="_TableSuperHead_07 Model Alcatel OFD Sept-03" xfId="476"/>
    <cellStyle name="_TableSuperHead_Accretion_Management_19Sep" xfId="477"/>
    <cellStyle name="_TableSuperHead_Accretion_Management_21Aug.2" xfId="478"/>
    <cellStyle name="_TableSuperHead_Accretion_Management_Sep1" xfId="479"/>
    <cellStyle name="_TableSuperHead_Book21" xfId="480"/>
    <cellStyle name="_TableSuperHead_Casto DCF_June22" xfId="481"/>
    <cellStyle name="_TableSuperHead_Contribution Analysis_Brokers_Sep2" xfId="482"/>
    <cellStyle name="_TableSuperHead_Contribution Analysis_Brokers_Sep6" xfId="483"/>
    <cellStyle name="_TableSuperHead_Credit Analysis" xfId="484"/>
    <cellStyle name="_TableSuperHead_Data S&amp;T Acquisition charts" xfId="485"/>
    <cellStyle name="_TableSuperHead_DCF - July 2, 2001" xfId="486"/>
    <cellStyle name="_TableSuperHead_Dixons_Electricals_Nov19" xfId="487"/>
    <cellStyle name="_TableSuperHead_Financials &amp; Valuation v16 Indigo" xfId="488"/>
    <cellStyle name="_TableSuperHead_Marionnaud DCF Sept-03" xfId="489"/>
    <cellStyle name="_TableSuperHead_Marionnaud Model_15April" xfId="490"/>
    <cellStyle name="_TableSuperHead_NKF_HomeDepot_2Aug" xfId="491"/>
    <cellStyle name="_TableSuperHead_Operating model Van Gogh v3" xfId="492"/>
    <cellStyle name="_TableSuperHead_Options_Converts" xfId="493"/>
    <cellStyle name="_TableSuperHead_PIA_Van Gogh Analysis_Final" xfId="494"/>
    <cellStyle name="_TableSuperHead_Prix de l'OCEANE" xfId="495"/>
    <cellStyle name="_TableSuperHead_Sheet1" xfId="496"/>
    <cellStyle name="_TableSuperHead_TOY SB" xfId="497"/>
    <cellStyle name="_TableSuperHead_Van Gogh Short LBO Model" xfId="498"/>
    <cellStyle name="=C:\WINNT35\SYSTEM32\COMMAND.COM" xfId="499"/>
    <cellStyle name="0" xfId="500"/>
    <cellStyle name="1,comma" xfId="501"/>
    <cellStyle name="1Normal" xfId="502"/>
    <cellStyle name="8pt" xfId="503"/>
    <cellStyle name="Aaia?iue [0]_vaqduGfTSN7qyUJNWHRlcWo3H" xfId="504"/>
    <cellStyle name="Aaia?iue_vaqduGfTSN7qyUJNWHRlcWo3H" xfId="505"/>
    <cellStyle name="act" xfId="506"/>
    <cellStyle name="Actual data" xfId="507"/>
    <cellStyle name="Actual year" xfId="508"/>
    <cellStyle name="Actuals Cells" xfId="509"/>
    <cellStyle name="AFE" xfId="510"/>
    <cellStyle name="AJHCustom" xfId="511"/>
    <cellStyle name="Andre's Title" xfId="512"/>
    <cellStyle name="Banner" xfId="513"/>
    <cellStyle name="bbox" xfId="514"/>
    <cellStyle name="blank" xfId="515"/>
    <cellStyle name="Blue" xfId="516"/>
    <cellStyle name="blue shading" xfId="517"/>
    <cellStyle name="Blue Title" xfId="518"/>
    <cellStyle name="Body_$Numeric" xfId="519"/>
    <cellStyle name="bord" xfId="520"/>
    <cellStyle name="BoxHeading" xfId="521"/>
    <cellStyle name="British Pound" xfId="522"/>
    <cellStyle name="British Pound[2]" xfId="523"/>
    <cellStyle name="Business Description" xfId="524"/>
    <cellStyle name="Cabecera 1" xfId="525"/>
    <cellStyle name="Cabecera 2" xfId="526"/>
    <cellStyle name="Calc Cells" xfId="527"/>
    <cellStyle name="Center" xfId="528"/>
    <cellStyle name="check" xfId="529"/>
    <cellStyle name="claire" xfId="530"/>
    <cellStyle name="Co. Names" xfId="531"/>
    <cellStyle name="Co. Names - Bold" xfId="532"/>
    <cellStyle name="Co. Names_1 Pager221" xfId="533"/>
    <cellStyle name="COL HEADINGS" xfId="534"/>
    <cellStyle name="Collegamento ipertestuale_MIDI MEDIA1" xfId="535"/>
    <cellStyle name="ColumnHead" xfId="536"/>
    <cellStyle name="Comma [0]" xfId="537"/>
    <cellStyle name="Comma [1]" xfId="538"/>
    <cellStyle name="Comma 0" xfId="539"/>
    <cellStyle name="Comma 0*" xfId="540"/>
    <cellStyle name="Comma 0_050128 - Verdi LBO Model_Invt Grade v2" xfId="541"/>
    <cellStyle name="Comma 2" xfId="542"/>
    <cellStyle name="Comma[0]" xfId="543"/>
    <cellStyle name="Comma_bf1-new (2)" xfId="544"/>
    <cellStyle name="Comma0" xfId="545"/>
    <cellStyle name="Company name" xfId="546"/>
    <cellStyle name="CoTitle" xfId="547"/>
    <cellStyle name="Currency [0]" xfId="548"/>
    <cellStyle name="Currency [1]" xfId="549"/>
    <cellStyle name="Currency [2]" xfId="550"/>
    <cellStyle name="Currency 0" xfId="551"/>
    <cellStyle name="Currency 2" xfId="552"/>
    <cellStyle name="Currency 2*" xfId="553"/>
    <cellStyle name="Currency dollars[0]" xfId="554"/>
    <cellStyle name="Currency$" xfId="555"/>
    <cellStyle name="Currency_Assump." xfId="556"/>
    <cellStyle name="Currencyunder" xfId="557"/>
    <cellStyle name="data" xfId="558"/>
    <cellStyle name="date" xfId="559"/>
    <cellStyle name="Date - Style4" xfId="560"/>
    <cellStyle name="date [dd mmm]" xfId="561"/>
    <cellStyle name="date [mmm yyyy]" xfId="562"/>
    <cellStyle name="Date Aligned" xfId="563"/>
    <cellStyle name="Date_050128 - Verdi LBO Model_Invt Grade v2" xfId="564"/>
    <cellStyle name="David" xfId="565"/>
    <cellStyle name="days" xfId="566"/>
    <cellStyle name="Decimal" xfId="567"/>
    <cellStyle name="decimal [3]" xfId="568"/>
    <cellStyle name="decimal [4]" xfId="569"/>
    <cellStyle name="default" xfId="570"/>
    <cellStyle name="Dezimal [0]_ !gesamt planIst 94" xfId="571"/>
    <cellStyle name="Dezimal_ !gesamt planIst 94" xfId="572"/>
    <cellStyle name="Dollar" xfId="573"/>
    <cellStyle name="dollar [0]" xfId="574"/>
    <cellStyle name="dollar [1]" xfId="575"/>
    <cellStyle name="Dollar_Nexans GS Research Model - from NPaton 1009021" xfId="576"/>
    <cellStyle name="Dollars" xfId="577"/>
    <cellStyle name="Dotted Line" xfId="578"/>
    <cellStyle name="doublespace" xfId="579"/>
    <cellStyle name="E&amp;Y House" xfId="580"/>
    <cellStyle name="Euro" xfId="581"/>
    <cellStyle name="Exchange_rates" xfId="582"/>
    <cellStyle name="exp" xfId="583"/>
    <cellStyle name="External File Cells" xfId="584"/>
    <cellStyle name="Fecha" xfId="585"/>
    <cellStyle name="Fijo" xfId="586"/>
    <cellStyle name="five" xfId="587"/>
    <cellStyle name="Followed Hyperlink" xfId="588"/>
    <cellStyle name="Footnote" xfId="589"/>
    <cellStyle name="Footnotes" xfId="590"/>
    <cellStyle name="Forecast Cells" xfId="591"/>
    <cellStyle name="Format Number Column" xfId="592"/>
    <cellStyle name="Formula" xfId="593"/>
    <cellStyle name="four" xfId="594"/>
    <cellStyle name="G1_1999 figures" xfId="595"/>
    <cellStyle name="gbox" xfId="596"/>
    <cellStyle name="GS Blue" xfId="597"/>
    <cellStyle name="H_1998_col_head" xfId="598"/>
    <cellStyle name="H_1999_col_head" xfId="599"/>
    <cellStyle name="H1_1998 figures" xfId="600"/>
    <cellStyle name="hard no" xfId="601"/>
    <cellStyle name="Hard Percent" xfId="602"/>
    <cellStyle name="Header" xfId="603"/>
    <cellStyle name="headers" xfId="604"/>
    <cellStyle name="heading" xfId="605"/>
    <cellStyle name="Heading 2" xfId="606"/>
    <cellStyle name="Heading 3" xfId="607"/>
    <cellStyle name="Heading_050128 - Verdi LBO Model_Invt Grade v2" xfId="608"/>
    <cellStyle name="Heading1" xfId="609"/>
    <cellStyle name="hide" xfId="610"/>
    <cellStyle name="Hyperlink" xfId="611"/>
    <cellStyle name="Iau?iue_vaqduGfTSN7qyUJNWHRlcWo3H" xfId="612"/>
    <cellStyle name="Input" xfId="613"/>
    <cellStyle name="Input Cells" xfId="614"/>
    <cellStyle name="Input_050318 - Valo Updatee Resultats 04" xfId="615"/>
    <cellStyle name="InputBlueFont" xfId="616"/>
    <cellStyle name="InputCell" xfId="617"/>
    <cellStyle name="Instructions" xfId="618"/>
    <cellStyle name="Item Descriptions" xfId="619"/>
    <cellStyle name="Item Descriptions - Bold" xfId="620"/>
    <cellStyle name="Item Descriptions_6079BX" xfId="621"/>
    <cellStyle name="Jason" xfId="622"/>
    <cellStyle name="JM_standard" xfId="623"/>
    <cellStyle name="Komma_p&amp;l (2)" xfId="624"/>
    <cellStyle name="lead" xfId="625"/>
    <cellStyle name="Line" xfId="626"/>
    <cellStyle name="Link" xfId="627"/>
    <cellStyle name="linked" xfId="628"/>
    <cellStyle name="LN" xfId="629"/>
    <cellStyle name="m" xfId="630"/>
    <cellStyle name="Mainhead" xfId="631"/>
    <cellStyle name="Migliaia (0)_Bilancio PMT 02-06 al 3 Gennaio" xfId="632"/>
    <cellStyle name="Migliaia_Bilancio PMT 02-06 al 3 Gennaio" xfId="633"/>
    <cellStyle name="Millares [0]_2AV_M_M " xfId="634"/>
    <cellStyle name="Millares_2AV_M_M " xfId="635"/>
    <cellStyle name="Milliers [0]_ Synthese var BFR" xfId="636"/>
    <cellStyle name="Milliers_ Synthese var BFR" xfId="637"/>
    <cellStyle name="million" xfId="638"/>
    <cellStyle name="million [1]" xfId="639"/>
    <cellStyle name="MLComma0" xfId="640"/>
    <cellStyle name="MLDollar0" xfId="641"/>
    <cellStyle name="MLEuro0" xfId="642"/>
    <cellStyle name="MLHeaderSection" xfId="643"/>
    <cellStyle name="MLMultiple0" xfId="644"/>
    <cellStyle name="MLPercent0" xfId="645"/>
    <cellStyle name="MLPound0" xfId="646"/>
    <cellStyle name="MLYen0" xfId="647"/>
    <cellStyle name="mnb" xfId="648"/>
    <cellStyle name="Moneda [0]_2AV_M_M " xfId="649"/>
    <cellStyle name="Moneda_2AV_M_M " xfId="650"/>
    <cellStyle name="Monétaire [0]_ Synthese var BFR" xfId="651"/>
    <cellStyle name="Monétaire_ Synthese var BFR" xfId="652"/>
    <cellStyle name="Monetario" xfId="653"/>
    <cellStyle name="Monetario0" xfId="654"/>
    <cellStyle name="Multiple" xfId="655"/>
    <cellStyle name="Multiple [0]" xfId="656"/>
    <cellStyle name="Multiple [1]" xfId="657"/>
    <cellStyle name="multiple_050128 - Verdi LBO Model_Invt Grade v2" xfId="658"/>
    <cellStyle name="Multiple0" xfId="659"/>
    <cellStyle name="multiples" xfId="660"/>
    <cellStyle name="MultipleSpace" xfId="661"/>
    <cellStyle name="MultipleType" xfId="662"/>
    <cellStyle name="new style" xfId="663"/>
    <cellStyle name="NLG" xfId="664"/>
    <cellStyle name="Non d‚fini" xfId="665"/>
    <cellStyle name="Non défini" xfId="666"/>
    <cellStyle name="non multiple" xfId="667"/>
    <cellStyle name="nonmultiple" xfId="668"/>
    <cellStyle name="Norma11l" xfId="669"/>
    <cellStyle name="Normal'" xfId="670"/>
    <cellStyle name="Normal - Style1" xfId="671"/>
    <cellStyle name="Normal 10" xfId="672"/>
    <cellStyle name="Normal 9" xfId="673"/>
    <cellStyle name="Normal Cells" xfId="674"/>
    <cellStyle name="Normal." xfId="675"/>
    <cellStyle name="Normal_~8194780" xfId="676"/>
    <cellStyle name="Normale_Annual report industry 2006" xfId="677"/>
    <cellStyle name="NormalGB" xfId="678"/>
    <cellStyle name="Normal-HelBold" xfId="679"/>
    <cellStyle name="Normal-HelUnderline" xfId="680"/>
    <cellStyle name="Normal-Helvetica" xfId="681"/>
    <cellStyle name="normální_DELVITA group 1999 - červen" xfId="682"/>
    <cellStyle name="Notes" xfId="683"/>
    <cellStyle name="Nromal" xfId="684"/>
    <cellStyle name="Number" xfId="685"/>
    <cellStyle name="Numbers" xfId="686"/>
    <cellStyle name="Numbers - Bold" xfId="687"/>
    <cellStyle name="Numbers - Bold - Italic" xfId="688"/>
    <cellStyle name="Numbers - Bold_1 Pager221" xfId="689"/>
    <cellStyle name="Numbers - Large" xfId="690"/>
    <cellStyle name="Numbers_1 Pager221" xfId="691"/>
    <cellStyle name="p" xfId="692"/>
    <cellStyle name="Page header" xfId="693"/>
    <cellStyle name="Page Heading" xfId="694"/>
    <cellStyle name="Page Number" xfId="695"/>
    <cellStyle name="PageSubtitle" xfId="696"/>
    <cellStyle name="PageTitle" xfId="697"/>
    <cellStyle name="pence" xfId="698"/>
    <cellStyle name="pence [1]" xfId="699"/>
    <cellStyle name="Pence_050128 - Verdi LBO Model_Invt Grade v2" xfId="700"/>
    <cellStyle name="Percent [0]" xfId="701"/>
    <cellStyle name="Percent [1]" xfId="702"/>
    <cellStyle name="percent [100]" xfId="703"/>
    <cellStyle name="percent [2]" xfId="704"/>
    <cellStyle name="Percent_DCF" xfId="705"/>
    <cellStyle name="Percent0" xfId="706"/>
    <cellStyle name="Percentage" xfId="707"/>
    <cellStyle name="Percentunder" xfId="708"/>
    <cellStyle name="PerShare" xfId="709"/>
    <cellStyle name="Porcentaje" xfId="710"/>
    <cellStyle name="pound" xfId="711"/>
    <cellStyle name="Pourcentage_enseignes" xfId="712"/>
    <cellStyle name="Price" xfId="713"/>
    <cellStyle name="prochrek" xfId="714"/>
    <cellStyle name="prt_calculation" xfId="715"/>
    <cellStyle name="Punto" xfId="716"/>
    <cellStyle name="Punto0" xfId="717"/>
    <cellStyle name="r" xfId="718"/>
    <cellStyle name="r_1 Pager221" xfId="719"/>
    <cellStyle name="r_1 Pager23" xfId="720"/>
    <cellStyle name="r_Book2" xfId="721"/>
    <cellStyle name="r_Book3" xfId="722"/>
    <cellStyle name="r_Chariot_Model_Update16" xfId="723"/>
    <cellStyle name="r_Dummy for Training" xfId="724"/>
    <cellStyle name="r_increm pf" xfId="725"/>
    <cellStyle name="r_LBO Output" xfId="726"/>
    <cellStyle name="r_Master_1Pgr.11-model changed1" xfId="727"/>
    <cellStyle name="r_MC Template 5-15-02" xfId="728"/>
    <cellStyle name="r_MC Template 7-25-02 v1" xfId="729"/>
    <cellStyle name="r_Merger Model 1" xfId="730"/>
    <cellStyle name="r_ML Carling Model NewII v3.0" xfId="731"/>
    <cellStyle name="r_MODEL Carrefour 01 12 03" xfId="732"/>
    <cellStyle name="r_One_Pagerv5" xfId="733"/>
    <cellStyle name="r_One-Pager_9.9.03_v8" xfId="734"/>
    <cellStyle name="r_Paragon-Diamond Model v11" xfId="735"/>
    <cellStyle name="r_Pro Forma Model_12.8.03_v22" xfId="736"/>
    <cellStyle name="r_Trading Comps" xfId="737"/>
    <cellStyle name="r_Trout Model 030324bak" xfId="738"/>
    <cellStyle name="r_Valeo Model (unleveraged)" xfId="739"/>
    <cellStyle name="r_Yell-McLeod.11.02.02" xfId="740"/>
    <cellStyle name="Reuters Cells" xfId="741"/>
    <cellStyle name="Right" xfId="742"/>
    <cellStyle name="RowHead" xfId="743"/>
    <cellStyle name="Salomon Logo" xfId="744"/>
    <cellStyle name="SEK [1]" xfId="745"/>
    <cellStyle name="ShadedCells_Database" xfId="746"/>
    <cellStyle name="ShOut" xfId="747"/>
    <cellStyle name="Sing" xfId="748"/>
    <cellStyle name="single space" xfId="749"/>
    <cellStyle name="small" xfId="750"/>
    <cellStyle name="SN" xfId="751"/>
    <cellStyle name="space" xfId="752"/>
    <cellStyle name="Space3" xfId="753"/>
    <cellStyle name="Standaard_Map2" xfId="754"/>
    <cellStyle name="Standard_ !gesamt planIst 94" xfId="755"/>
    <cellStyle name="std" xfId="756"/>
    <cellStyle name="sterling [0]" xfId="757"/>
    <cellStyle name="sterling [1]" xfId="758"/>
    <cellStyle name="Style 24" xfId="759"/>
    <cellStyle name="Style D green" xfId="760"/>
    <cellStyle name="Style E" xfId="761"/>
    <cellStyle name="Style H" xfId="762"/>
    <cellStyle name="Sub total" xfId="763"/>
    <cellStyle name="Subtitle" xfId="764"/>
    <cellStyle name="Table end" xfId="765"/>
    <cellStyle name="Table Head" xfId="766"/>
    <cellStyle name="Table Head Aligned" xfId="767"/>
    <cellStyle name="Table Head Blue" xfId="768"/>
    <cellStyle name="Table Head Green" xfId="769"/>
    <cellStyle name="Table head_07 Model Alcatel OFD Sept-03" xfId="770"/>
    <cellStyle name="Table Text" xfId="771"/>
    <cellStyle name="table text bold" xfId="772"/>
    <cellStyle name="table text bold green" xfId="773"/>
    <cellStyle name="table text light" xfId="774"/>
    <cellStyle name="Table Title" xfId="775"/>
    <cellStyle name="Table Units" xfId="776"/>
    <cellStyle name="Table-#" xfId="777"/>
    <cellStyle name="Table_Header" xfId="778"/>
    <cellStyle name="Table-Footnotes" xfId="779"/>
    <cellStyle name="Table-Head-Bottom" xfId="780"/>
    <cellStyle name="Table-Headings" xfId="781"/>
    <cellStyle name="Table-Head-Title" xfId="782"/>
    <cellStyle name="Table-Titles" xfId="783"/>
    <cellStyle name="Text" xfId="784"/>
    <cellStyle name="Text 1" xfId="785"/>
    <cellStyle name="Text Head 1" xfId="786"/>
    <cellStyle name="TG-AR-94" xfId="787"/>
    <cellStyle name="times" xfId="788"/>
    <cellStyle name="times [2]" xfId="789"/>
    <cellStyle name="Times_050128 - Verdi LBO Model_Invt Grade v2" xfId="790"/>
    <cellStyle name="times2" xfId="791"/>
    <cellStyle name="timesales2" xfId="792"/>
    <cellStyle name="timesales2under" xfId="793"/>
    <cellStyle name="TITLE" xfId="794"/>
    <cellStyle name="Title - PROJECT" xfId="795"/>
    <cellStyle name="Title - Underline" xfId="796"/>
    <cellStyle name="title1" xfId="797"/>
    <cellStyle name="title2" xfId="798"/>
    <cellStyle name="Titles - Col. Headings" xfId="799"/>
    <cellStyle name="Titles - Other" xfId="800"/>
    <cellStyle name="Topline" xfId="801"/>
    <cellStyle name="Total" xfId="802"/>
    <cellStyle name="triple space" xfId="803"/>
    <cellStyle name="ubordinated Debt" xfId="804"/>
    <cellStyle name="Underline_Single" xfId="805"/>
    <cellStyle name="Unsure" xfId="806"/>
    <cellStyle name="Upper Line" xfId="807"/>
    <cellStyle name="Valuta (0)_Bilancio PMT 02-06 al 3 Gennaio" xfId="808"/>
    <cellStyle name="Valuta_Bilancio PMT 02-06 al 3 Gennaio" xfId="809"/>
    <cellStyle name="Währung [0]_ !gesamt planIst 94" xfId="810"/>
    <cellStyle name="Währung_ !gesamt planIst 94" xfId="811"/>
    <cellStyle name="x" xfId="812"/>
    <cellStyle name="x_Book21" xfId="813"/>
    <cellStyle name="x_contribution_analysis" xfId="814"/>
    <cellStyle name="x_Merger Plans" xfId="815"/>
    <cellStyle name="x_Merger Plans (2)" xfId="816"/>
    <cellStyle name="x_Options" xfId="817"/>
    <cellStyle name="x_Sensitivity analysis on synergies (amended)" xfId="818"/>
    <cellStyle name="xsingledecimal" xfId="819"/>
    <cellStyle name="xx" xfId="820"/>
    <cellStyle name="year" xfId="821"/>
    <cellStyle name="yellow" xfId="822"/>
    <cellStyle name="Заголовок просто" xfId="823"/>
    <cellStyle name="Обычный" xfId="0" builtinId="0"/>
    <cellStyle name="Обычный 10" xfId="824"/>
    <cellStyle name="Обычный 11" xfId="825"/>
    <cellStyle name="Обычный 2" xfId="826"/>
    <cellStyle name="Обычный 3" xfId="827"/>
    <cellStyle name="Обычный 4" xfId="828"/>
    <cellStyle name="Обычный 5" xfId="829"/>
    <cellStyle name="Обычный 6" xfId="830"/>
    <cellStyle name="Обычный 7" xfId="831"/>
    <cellStyle name="Обычный 8" xfId="832"/>
    <cellStyle name="Обычный 9" xfId="833"/>
    <cellStyle name="Процентный 2" xfId="834"/>
    <cellStyle name="Стиль 1" xfId="835"/>
    <cellStyle name="Стиль 2" xfId="836"/>
    <cellStyle name="Стиль 3" xfId="837"/>
    <cellStyle name="Тысячи [0]_ " xfId="838"/>
    <cellStyle name="Тысячи_ " xfId="839"/>
    <cellStyle name="標準_0209要旨（BS･PL･剰余金）" xfId="8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echishkina_od/&#1052;&#1086;&#1080;%20&#1076;&#1086;&#1082;&#1091;&#1084;&#1077;&#1085;&#1090;&#1099;/&#1052;&#1086;&#1080;%20&#1076;&#1086;&#1082;&#1091;&#1084;&#1077;&#1085;&#1090;&#1099;%20(&#1089;%20&#1076;&#1080;&#1089;&#1082;&#1072;%20C)/&#1055;&#1088;&#1077;&#1089;&#1089;-&#1088;&#1077;&#1083;&#1080;&#1079;/&#1055;-&#1088;%20&#1087;&#1086;%20&#1087;&#1088;&#1086;&#1080;&#1079;&#1074;&#1086;&#1076;.&#1088;&#1077;&#1079;-&#1090;&#1072;&#1084;/2011%20&#1075;&#1086;&#1076;/1%20&#1082;&#1074;.%202011/&#1058;&#1072;&#1073;&#1083;&#1080;&#1094;&#1099;%20&#1076;&#1083;&#1103;%20&#1087;&#1088;&#1077;&#1089;&#1089;-&#1088;&#1077;&#1083;&#1080;&#1079;&#1072;%201&#1082;&#1074;%2011%20(&#1088;&#1072;&#1089;&#1095;&#1077;&#1090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72;&#1090;&#1077;&#1088;&#1080;&#1072;&#1083;&#1099;%20&#1076;&#1083;&#1103;%20&#1072;&#1085;&#1072;&#1083;&#1080;&#1079;&#1072;\&#1054;&#1040;&#1054;%20&#1044;&#1086;&#1083;&#1086;&#1084;&#1080;&#1090;\Documents%20and%20Settings\&#1040;&#1076;&#1084;&#1080;&#1085;&#1080;&#1089;&#1090;&#1088;&#1072;&#1090;&#1086;&#1088;\&#1056;&#1072;&#1073;&#1086;&#1095;&#1080;&#1081;%20&#1089;&#1090;&#1086;&#1083;\&#1040;&#1085;&#1072;&#1083;&#1080;&#1090;&#1080;&#1095;&#1077;&#1089;&#1082;&#1080;&#1081;_&#1086;&#1090;&#1095;&#1077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9;&#1082;&#1080;&#1081;%20&#1086;&#1090;&#1095;&#1077;&#1090;\&#1069;&#1082;&#1086;&#1085;&#1086;&#1084;&#1080;&#1082;&#1072;%20&#1080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72;&#1090;&#1077;&#1088;&#1080;&#1072;&#1083;&#1099;%20&#1076;&#1083;&#1103;%20&#1072;&#1085;&#1072;&#1083;&#1080;&#1079;&#1072;\&#1054;&#1040;&#1054;%20&#1044;&#1086;&#1083;&#1086;&#1084;&#1080;&#1090;\&#1040;&#1085;&#1072;&#1083;&#1080;&#1079;\&#1040;&#1085;&#1072;&#1083;&#1080;&#1090;&#1080;&#1095;&#1077;&#1089;&#1082;&#1080;&#1081;_&#1086;&#1090;&#1095;&#1077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tilin\&#1055;&#1088;&#1086;&#1075;&#1085;&#1086;&#1079;%20&#1086;&#1090;&#1095;&#1077;&#1090;&#1085;&#1086;&#1089;&#1090;&#1080;\Documents%20and%20Settings\kozlova_na\Local%20Settings\Temporary%20Internet%20Files\Content.IE5\WDMNM3MD\&#1057;&#1087;&#1080;&#1089;&#1086;&#1082;%20&#1044;&#1047;&#105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epkin_sv/&#1052;&#1086;&#1080;%20&#1076;&#1086;&#1082;&#1091;&#1084;&#1077;&#1085;&#1090;&#1099;/AllData/all_produ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86;&#1080;%20&#1076;&#1086;&#1082;&#1091;&#1084;&#1077;&#1085;&#1090;&#1099;\&#1050;&#1072;&#1083;&#1100;&#1082;&#1091;&#1083;&#1103;&#1094;&#1080;&#1080;%20&#1080;&#1079;%20&#1086;&#1090;&#1095;&#1077;&#1090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tilin\&#1055;&#1088;&#1086;&#1075;&#1085;&#1086;&#1079;%20&#1086;&#1090;&#1095;&#1077;&#1090;&#1085;&#1086;&#1089;&#1090;&#1080;\Documents%20and%20Settings\Zaychikova_SI.AONLMK\&#1052;&#1086;&#1080;%20&#1076;&#1086;&#1082;&#1091;&#1084;&#1077;&#1085;&#1090;&#1099;\1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dzo\16%20&#1064;&#1072;&#1085;&#1089;\2007%20&#1075;&#1086;&#1076;\11%20&#1084;&#1077;&#1089;&#1103;&#1094;\&#1092;&#1072;&#1082;&#1090;\&#1086;&#1090;&#1095;&#1077;&#1090;%20&#1079;&#1072;%20&#1085;&#1086;&#1103;&#1073;&#1088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2;&#1080;&#1081;%20&#1086;&#1090;&#1095;&#1077;&#1090;%20&#1079;&#1072;%20%202001%20&#1075;&#1086;&#1076;%20&#1076;&#1083;&#1103;%20&#1086;&#1090;&#1095;&#1077;&#1090;&#1072;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51;&#1050;&#1042;\Local%20Settings\Temporary%20Internet%20Files\OLK24\Documents%20and%20Settings\1\&#1056;&#1072;&#1073;&#1086;&#1095;&#1080;&#1081;%20&#1089;&#1090;&#1086;&#1083;\&#1046;&#1091;&#1088;&#1072;&#1074;&#1083;&#1077;&#1074;&#1072;_&#1051;&#10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ЛМК пр-во 2008"/>
      <sheetName val="трейдеры 2009"/>
      <sheetName val="трейдеры"/>
      <sheetName val="трейдеры май-июнь"/>
      <sheetName val="пресс-релиз реал"/>
      <sheetName val="фин пок-ли"/>
      <sheetName val="НЛМК пр-во 2 кв 09"/>
      <sheetName val="Макси-Групп квартал"/>
      <sheetName val="DS"/>
      <sheetName val="BetaSteel"/>
      <sheetName val="НЛМК"/>
      <sheetName val="ВИЗ"/>
      <sheetName val="АК квартал"/>
      <sheetName val="НЛМК пр-во2009"/>
      <sheetName val="трейдеры 2010-2011"/>
      <sheetName val="НЛМК пр-во"/>
      <sheetName val="СГОК"/>
      <sheetName val="свод"/>
      <sheetName val="про-во, реал."/>
      <sheetName val="Query70"/>
      <sheetName val="сводтрейде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N5">
            <v>2319.5280000000002</v>
          </cell>
          <cell r="Q5">
            <v>2337.6150000000002</v>
          </cell>
          <cell r="S5">
            <v>2160.7170000000001</v>
          </cell>
        </row>
        <row r="6">
          <cell r="N6">
            <v>2311.6265210000001</v>
          </cell>
          <cell r="Q6">
            <v>2382.3792900000008</v>
          </cell>
          <cell r="S6">
            <v>2293.7118319999995</v>
          </cell>
        </row>
        <row r="8">
          <cell r="N8">
            <v>933.4163400000001</v>
          </cell>
          <cell r="Q8">
            <v>1089.49262</v>
          </cell>
          <cell r="S8">
            <v>909.82460000000015</v>
          </cell>
        </row>
        <row r="9">
          <cell r="N9">
            <v>535.36920000000009</v>
          </cell>
          <cell r="Q9">
            <v>500.466722</v>
          </cell>
          <cell r="S9">
            <v>515.98280999999986</v>
          </cell>
        </row>
        <row r="10">
          <cell r="N10">
            <v>415.89837</v>
          </cell>
          <cell r="Q10">
            <v>339.75049900000016</v>
          </cell>
          <cell r="S10">
            <v>359.83112000000023</v>
          </cell>
        </row>
        <row r="11">
          <cell r="N11">
            <v>115.14667</v>
          </cell>
          <cell r="Q11">
            <v>178.00368400000002</v>
          </cell>
          <cell r="S11">
            <v>141.38401000000007</v>
          </cell>
        </row>
        <row r="12">
          <cell r="N12">
            <v>82.568699999999978</v>
          </cell>
          <cell r="Q12">
            <v>86.097512000000023</v>
          </cell>
          <cell r="S12">
            <v>104.34706000000001</v>
          </cell>
        </row>
        <row r="13">
          <cell r="N13">
            <v>51.029899999999998</v>
          </cell>
          <cell r="Q13">
            <v>79.901249999999976</v>
          </cell>
          <cell r="S13">
            <v>82.429729999999992</v>
          </cell>
        </row>
        <row r="14">
          <cell r="N14">
            <v>8.9147470000000002</v>
          </cell>
          <cell r="Q14">
            <v>12.900036999999999</v>
          </cell>
          <cell r="S14">
            <v>13.584521000000002</v>
          </cell>
        </row>
        <row r="77">
          <cell r="N77">
            <v>134.0504699999999</v>
          </cell>
          <cell r="Q77">
            <v>147.01744000000011</v>
          </cell>
          <cell r="S77">
            <v>98.124099999999871</v>
          </cell>
        </row>
        <row r="80">
          <cell r="N80">
            <v>929.9357</v>
          </cell>
          <cell r="Q80">
            <v>1150.1155900000056</v>
          </cell>
          <cell r="S80">
            <v>739.48384000001136</v>
          </cell>
        </row>
        <row r="85">
          <cell r="N85">
            <v>494.76338500000003</v>
          </cell>
          <cell r="Q85">
            <v>508.48869000000025</v>
          </cell>
          <cell r="S85">
            <v>508.88951000001026</v>
          </cell>
        </row>
        <row r="89">
          <cell r="N89">
            <v>383.81228999999979</v>
          </cell>
          <cell r="Q89">
            <v>349.57070299999998</v>
          </cell>
          <cell r="S89">
            <v>356.23481900000797</v>
          </cell>
        </row>
        <row r="93">
          <cell r="N93">
            <v>87.565420000000003</v>
          </cell>
          <cell r="Q93">
            <v>177.371858</v>
          </cell>
          <cell r="S93">
            <v>139.63697999999951</v>
          </cell>
        </row>
        <row r="97">
          <cell r="N97">
            <v>70.299502000000004</v>
          </cell>
          <cell r="Q97">
            <v>88.705577000000005</v>
          </cell>
          <cell r="S97">
            <v>105.11858000000272</v>
          </cell>
        </row>
        <row r="100">
          <cell r="N100">
            <v>44.287059999999997</v>
          </cell>
          <cell r="Q100">
            <v>83.123940000000047</v>
          </cell>
          <cell r="S100">
            <v>74.85579500000199</v>
          </cell>
        </row>
        <row r="104">
          <cell r="N104">
            <v>8.8824439999999996</v>
          </cell>
          <cell r="Q104">
            <v>11.847059000000002</v>
          </cell>
          <cell r="S104">
            <v>13.656583000000039</v>
          </cell>
        </row>
        <row r="113">
          <cell r="N113">
            <v>66.611999999999995</v>
          </cell>
          <cell r="Q113">
            <v>94.903999999999996</v>
          </cell>
          <cell r="S113">
            <v>103.449</v>
          </cell>
        </row>
        <row r="117">
          <cell r="N117">
            <v>140.75208000000001</v>
          </cell>
          <cell r="Q117">
            <v>112.9209984</v>
          </cell>
          <cell r="S117">
            <v>169.6336992</v>
          </cell>
        </row>
        <row r="118">
          <cell r="N118">
            <v>15.797980800000001</v>
          </cell>
          <cell r="Q118">
            <v>11.067839999999999</v>
          </cell>
          <cell r="S118">
            <v>8.5612463999999999</v>
          </cell>
        </row>
        <row r="123">
          <cell r="N123">
            <v>25.954640000000008</v>
          </cell>
          <cell r="Q123">
            <v>43.724849999999989</v>
          </cell>
          <cell r="S123">
            <v>41.64476999999998</v>
          </cell>
        </row>
        <row r="145">
          <cell r="N145">
            <v>2935</v>
          </cell>
          <cell r="Q145">
            <v>3046.45</v>
          </cell>
          <cell r="S145">
            <v>2883.41</v>
          </cell>
        </row>
        <row r="148">
          <cell r="N148">
            <v>383</v>
          </cell>
          <cell r="Q148">
            <v>458.74</v>
          </cell>
          <cell r="S148">
            <v>414.48</v>
          </cell>
        </row>
        <row r="155">
          <cell r="N155">
            <v>841.29559999999981</v>
          </cell>
          <cell r="Q155">
            <v>866.36941600000023</v>
          </cell>
          <cell r="S155">
            <v>848.03377100000023</v>
          </cell>
        </row>
        <row r="164">
          <cell r="N164">
            <v>25.021459999999998</v>
          </cell>
          <cell r="Q164">
            <v>85.016383999999988</v>
          </cell>
          <cell r="S164">
            <v>34.860961089999996</v>
          </cell>
        </row>
        <row r="167">
          <cell r="N167">
            <v>185.855773</v>
          </cell>
          <cell r="Q167">
            <v>221.85592900000003</v>
          </cell>
          <cell r="S167">
            <v>259.26506499999999</v>
          </cell>
        </row>
        <row r="169">
          <cell r="N169">
            <v>54.726056</v>
          </cell>
          <cell r="Q169">
            <v>108.88701399999999</v>
          </cell>
          <cell r="S169">
            <v>96.215864999999994</v>
          </cell>
        </row>
        <row r="171">
          <cell r="N171">
            <v>48.01917985</v>
          </cell>
          <cell r="Q171">
            <v>52.887218269999998</v>
          </cell>
          <cell r="S171">
            <v>53.623071359999997</v>
          </cell>
        </row>
        <row r="172">
          <cell r="N172">
            <v>419.29969799999998</v>
          </cell>
          <cell r="Q172">
            <v>853.4124760000002</v>
          </cell>
          <cell r="S172">
            <v>590.25522663884658</v>
          </cell>
        </row>
        <row r="271">
          <cell r="N271">
            <v>2319.5280000000002</v>
          </cell>
          <cell r="Q271">
            <v>2337.6150000000002</v>
          </cell>
          <cell r="S271">
            <v>2160.7170000000001</v>
          </cell>
        </row>
        <row r="272">
          <cell r="N272">
            <v>2715.5368441999999</v>
          </cell>
          <cell r="Q272">
            <v>2987.575637200001</v>
          </cell>
          <cell r="S272">
            <v>2904.1651535999995</v>
          </cell>
        </row>
        <row r="273">
          <cell r="N273">
            <v>132.47190999999995</v>
          </cell>
          <cell r="Q273">
            <v>147.47696000000002</v>
          </cell>
          <cell r="S273">
            <v>78.253850000000014</v>
          </cell>
        </row>
        <row r="274">
          <cell r="N274">
            <v>865.83103000000006</v>
          </cell>
          <cell r="Q274">
            <v>1033.3544999999999</v>
          </cell>
          <cell r="S274">
            <v>815.99259999999958</v>
          </cell>
        </row>
        <row r="275">
          <cell r="N275">
            <v>1438.4131530000002</v>
          </cell>
          <cell r="Q275">
            <v>1399.8316496</v>
          </cell>
          <cell r="S275">
            <v>1503.1188826000005</v>
          </cell>
        </row>
        <row r="282">
          <cell r="N282">
            <v>8.2768550000000101</v>
          </cell>
          <cell r="Q282">
            <v>87.899000000000001</v>
          </cell>
          <cell r="S282">
            <v>41.136000000000003</v>
          </cell>
        </row>
        <row r="283">
          <cell r="N283">
            <v>212.30884800000001</v>
          </cell>
          <cell r="Q283">
            <v>329.41499999999996</v>
          </cell>
          <cell r="S283">
            <v>348.67</v>
          </cell>
        </row>
        <row r="284">
          <cell r="N284">
            <v>48.980899799999996</v>
          </cell>
          <cell r="Q284">
            <v>53.430710299999994</v>
          </cell>
          <cell r="S284">
            <v>53.109252099999999</v>
          </cell>
        </row>
        <row r="289">
          <cell r="N289">
            <v>94.225730000000013</v>
          </cell>
          <cell r="Q289">
            <v>77.032839999999993</v>
          </cell>
          <cell r="S289">
            <v>152.67605</v>
          </cell>
        </row>
        <row r="290">
          <cell r="N290">
            <v>1008.4206578000002</v>
          </cell>
          <cell r="Q290">
            <v>1107.8340900000005</v>
          </cell>
          <cell r="S290">
            <v>715.30123640000909</v>
          </cell>
        </row>
        <row r="291">
          <cell r="N291">
            <v>1325.9945629999997</v>
          </cell>
          <cell r="Q291">
            <v>1394.9435713999999</v>
          </cell>
          <cell r="S291">
            <v>1480.3073832000209</v>
          </cell>
        </row>
        <row r="298">
          <cell r="N298">
            <v>31.021460000000001</v>
          </cell>
          <cell r="Q298">
            <v>95.871907999999991</v>
          </cell>
          <cell r="S298">
            <v>45.670913089999999</v>
          </cell>
        </row>
        <row r="299">
          <cell r="N299">
            <v>235.80481699999999</v>
          </cell>
          <cell r="Q299">
            <v>330.716992</v>
          </cell>
          <cell r="S299">
            <v>345.40970000000004</v>
          </cell>
        </row>
        <row r="300">
          <cell r="N300">
            <v>48.01917985</v>
          </cell>
          <cell r="Q300">
            <v>52.887218269999998</v>
          </cell>
          <cell r="S300">
            <v>53.623071359999997</v>
          </cell>
        </row>
      </sheetData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Лист1"/>
      <sheetName val="Пр-во_динамика"/>
      <sheetName val="Производство"/>
      <sheetName val="шуруп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смета затрат"/>
      <sheetName val="Меню4"/>
      <sheetName val="Меню6"/>
      <sheetName val="Экономика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Лист2"/>
      <sheetName val="Лист3"/>
      <sheetName val="продажи"/>
    </sheetNames>
    <sheetDataSet>
      <sheetData sheetId="0" refreshError="1">
        <row r="2">
          <cell r="A2" t="str">
            <v>Объем производства готовой продукции</v>
          </cell>
          <cell r="B2">
            <v>200.5</v>
          </cell>
          <cell r="C2">
            <v>217.5</v>
          </cell>
          <cell r="D2">
            <v>166.6</v>
          </cell>
          <cell r="E2">
            <v>226.7</v>
          </cell>
          <cell r="F2">
            <v>235</v>
          </cell>
          <cell r="G2">
            <v>243.7</v>
          </cell>
          <cell r="H2">
            <v>240.7</v>
          </cell>
          <cell r="I2">
            <v>244.6</v>
          </cell>
        </row>
        <row r="3">
          <cell r="A3" t="str">
            <v>Общие затраты на производство</v>
          </cell>
        </row>
        <row r="5">
          <cell r="A5" t="str">
            <v>Наименование статей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 xml:space="preserve">Июнь </v>
          </cell>
          <cell r="H5" t="str">
            <v>Июль</v>
          </cell>
          <cell r="I5" t="str">
            <v xml:space="preserve">Август </v>
          </cell>
        </row>
        <row r="6">
          <cell r="B6" t="str">
            <v>V=200,5 т.тн</v>
          </cell>
          <cell r="C6" t="str">
            <v>217,2 тыс.тн</v>
          </cell>
          <cell r="D6" t="str">
            <v>166,6 тыс.тн</v>
          </cell>
          <cell r="E6" t="str">
            <v>226,7 тыс.тн</v>
          </cell>
          <cell r="F6" t="str">
            <v>235 тыс.тн</v>
          </cell>
          <cell r="G6" t="str">
            <v>243,7 тыс.тн</v>
          </cell>
          <cell r="H6" t="str">
            <v>240,7 тыс.тн</v>
          </cell>
          <cell r="I6" t="str">
            <v>244,6 тыс.тн</v>
          </cell>
        </row>
        <row r="7">
          <cell r="H7" t="str">
            <v>2000 год</v>
          </cell>
          <cell r="I7" t="str">
            <v>2000 год</v>
          </cell>
        </row>
        <row r="8">
          <cell r="A8" t="str">
            <v>Взрывчатые вещества</v>
          </cell>
          <cell r="B8">
            <v>175.5</v>
          </cell>
          <cell r="C8">
            <v>205.5</v>
          </cell>
          <cell r="D8">
            <v>181.6</v>
          </cell>
          <cell r="E8">
            <v>210.6</v>
          </cell>
          <cell r="F8">
            <v>214.6</v>
          </cell>
          <cell r="G8">
            <v>171.20000000000002</v>
          </cell>
          <cell r="H8">
            <v>211.3</v>
          </cell>
          <cell r="I8">
            <v>216.70000000000002</v>
          </cell>
        </row>
        <row r="9">
          <cell r="A9" t="str">
            <v xml:space="preserve">        в том числе:</v>
          </cell>
        </row>
        <row r="10">
          <cell r="A10" t="str">
            <v xml:space="preserve"> - взрывчатые вещества</v>
          </cell>
          <cell r="B10">
            <v>103.7</v>
          </cell>
          <cell r="C10">
            <v>123.8</v>
          </cell>
          <cell r="D10">
            <v>110.5</v>
          </cell>
          <cell r="E10">
            <v>134</v>
          </cell>
          <cell r="F10">
            <v>150.30000000000001</v>
          </cell>
          <cell r="G10">
            <v>108.6</v>
          </cell>
          <cell r="H10">
            <v>68.7</v>
          </cell>
          <cell r="I10">
            <v>162.6</v>
          </cell>
        </row>
        <row r="11">
          <cell r="A11" t="str">
            <v xml:space="preserve"> - услуги по взрыванию</v>
          </cell>
        </row>
        <row r="12">
          <cell r="A12" t="str">
            <v xml:space="preserve"> - шашки</v>
          </cell>
          <cell r="B12">
            <v>20.6</v>
          </cell>
          <cell r="C12">
            <v>23.7</v>
          </cell>
          <cell r="D12">
            <v>7.4</v>
          </cell>
          <cell r="E12">
            <v>10.9</v>
          </cell>
          <cell r="F12">
            <v>12.7</v>
          </cell>
          <cell r="G12">
            <v>8.6999999999999993</v>
          </cell>
          <cell r="H12">
            <v>8.8000000000000007</v>
          </cell>
          <cell r="I12">
            <v>9.4</v>
          </cell>
        </row>
        <row r="13">
          <cell r="A13" t="str">
            <v xml:space="preserve"> - ДШ</v>
          </cell>
          <cell r="B13">
            <v>48.1</v>
          </cell>
          <cell r="C13">
            <v>56.3</v>
          </cell>
          <cell r="D13">
            <v>30.2</v>
          </cell>
          <cell r="E13">
            <v>39.6</v>
          </cell>
          <cell r="F13">
            <v>49.1</v>
          </cell>
          <cell r="G13">
            <v>36.5</v>
          </cell>
          <cell r="H13">
            <v>38.9</v>
          </cell>
          <cell r="I13">
            <v>41.9</v>
          </cell>
        </row>
        <row r="14">
          <cell r="A14" t="str">
            <v xml:space="preserve"> - прочие</v>
          </cell>
          <cell r="B14">
            <v>3.1</v>
          </cell>
          <cell r="C14">
            <v>1.7</v>
          </cell>
          <cell r="D14">
            <v>33.5</v>
          </cell>
          <cell r="E14">
            <v>26.1</v>
          </cell>
          <cell r="F14">
            <v>2.5</v>
          </cell>
          <cell r="G14">
            <v>17.399999999999999</v>
          </cell>
          <cell r="H14">
            <v>94.9</v>
          </cell>
          <cell r="I14">
            <v>2.8</v>
          </cell>
        </row>
        <row r="15">
          <cell r="A15" t="str">
            <v>Электроэнергия</v>
          </cell>
          <cell r="B15">
            <v>543.5</v>
          </cell>
          <cell r="C15">
            <v>551.9</v>
          </cell>
          <cell r="D15">
            <v>506.8</v>
          </cell>
          <cell r="E15">
            <v>523.70000000000005</v>
          </cell>
          <cell r="F15">
            <v>507.7</v>
          </cell>
          <cell r="G15">
            <v>449.3</v>
          </cell>
          <cell r="H15">
            <v>673.8</v>
          </cell>
          <cell r="I15">
            <v>733.2</v>
          </cell>
        </row>
        <row r="16">
          <cell r="A16" t="str">
            <v>Вспомогательные материалы</v>
          </cell>
          <cell r="B16">
            <v>998.9</v>
          </cell>
          <cell r="C16">
            <v>823.1</v>
          </cell>
          <cell r="D16">
            <v>656.2</v>
          </cell>
          <cell r="E16">
            <v>1228.9000000000001</v>
          </cell>
          <cell r="F16">
            <v>1799.4</v>
          </cell>
          <cell r="G16">
            <v>2444</v>
          </cell>
          <cell r="H16">
            <v>1623.6</v>
          </cell>
          <cell r="I16">
            <v>3786.9</v>
          </cell>
        </row>
        <row r="17">
          <cell r="A17" t="str">
            <v>Инструмент, инвентарь</v>
          </cell>
          <cell r="B17">
            <v>174.4</v>
          </cell>
          <cell r="C17">
            <v>477.70000000000005</v>
          </cell>
          <cell r="D17">
            <v>445.6</v>
          </cell>
          <cell r="E17">
            <v>202.9</v>
          </cell>
          <cell r="F17">
            <v>262.60000000000002</v>
          </cell>
          <cell r="G17">
            <v>263.10000000000002</v>
          </cell>
          <cell r="H17">
            <v>342.8</v>
          </cell>
          <cell r="I17">
            <v>127.3</v>
          </cell>
        </row>
        <row r="18">
          <cell r="A18" t="str">
            <v>Амортизация</v>
          </cell>
          <cell r="B18">
            <v>735.3</v>
          </cell>
          <cell r="C18">
            <v>751.4</v>
          </cell>
          <cell r="D18">
            <v>810</v>
          </cell>
          <cell r="E18">
            <v>872.9</v>
          </cell>
          <cell r="F18">
            <v>884.5</v>
          </cell>
          <cell r="G18">
            <v>830</v>
          </cell>
          <cell r="H18">
            <v>864.3</v>
          </cell>
          <cell r="I18">
            <v>896.8</v>
          </cell>
        </row>
        <row r="19">
          <cell r="A19" t="str">
            <v>Фонд оплаты труда</v>
          </cell>
          <cell r="B19">
            <v>1598.4</v>
          </cell>
          <cell r="C19">
            <v>1606.7</v>
          </cell>
          <cell r="D19">
            <v>1566.3</v>
          </cell>
          <cell r="E19">
            <v>1808.8</v>
          </cell>
          <cell r="F19">
            <v>2012.5</v>
          </cell>
          <cell r="G19">
            <v>2101.6999999999998</v>
          </cell>
          <cell r="H19">
            <v>2185.3000000000002</v>
          </cell>
          <cell r="I19">
            <v>2314.6</v>
          </cell>
        </row>
        <row r="20">
          <cell r="A20" t="str">
            <v>Отчисления во внебюджетные фонды</v>
          </cell>
          <cell r="B20">
            <v>612.20000000000005</v>
          </cell>
          <cell r="C20">
            <v>703.9</v>
          </cell>
          <cell r="D20">
            <v>659</v>
          </cell>
          <cell r="E20">
            <v>767.8</v>
          </cell>
          <cell r="F20">
            <v>847.6</v>
          </cell>
          <cell r="G20">
            <v>884.7</v>
          </cell>
          <cell r="H20">
            <v>922.3</v>
          </cell>
          <cell r="I20">
            <v>987.4</v>
          </cell>
        </row>
        <row r="21">
          <cell r="A21" t="str">
            <v>Бензин</v>
          </cell>
          <cell r="B21">
            <v>62.6</v>
          </cell>
          <cell r="C21">
            <v>63</v>
          </cell>
          <cell r="D21">
            <v>69.2</v>
          </cell>
          <cell r="E21">
            <v>82.9</v>
          </cell>
          <cell r="F21">
            <v>78.5</v>
          </cell>
          <cell r="G21">
            <v>90.9</v>
          </cell>
          <cell r="H21">
            <v>91.8</v>
          </cell>
          <cell r="I21">
            <v>88.9</v>
          </cell>
        </row>
        <row r="22">
          <cell r="A22" t="str">
            <v>Дизтопливо</v>
          </cell>
          <cell r="B22">
            <v>895.6</v>
          </cell>
          <cell r="C22">
            <v>875.2</v>
          </cell>
          <cell r="D22">
            <v>948.2</v>
          </cell>
          <cell r="E22">
            <v>1061.3</v>
          </cell>
          <cell r="F22">
            <v>1107.5</v>
          </cell>
          <cell r="G22">
            <v>1062.3</v>
          </cell>
          <cell r="H22">
            <v>1132.9000000000001</v>
          </cell>
          <cell r="I22">
            <v>1146.0999999999999</v>
          </cell>
        </row>
        <row r="23">
          <cell r="A23" t="str">
            <v>Масла и смазки</v>
          </cell>
          <cell r="B23">
            <v>157.9</v>
          </cell>
          <cell r="C23">
            <v>134</v>
          </cell>
          <cell r="D23">
            <v>185.7</v>
          </cell>
          <cell r="E23">
            <v>258.8</v>
          </cell>
          <cell r="F23">
            <v>227.1</v>
          </cell>
          <cell r="G23">
            <v>212.1</v>
          </cell>
          <cell r="H23">
            <v>249.3</v>
          </cell>
          <cell r="I23">
            <v>207.7</v>
          </cell>
        </row>
        <row r="24">
          <cell r="A24" t="str">
            <v>Газ</v>
          </cell>
          <cell r="B24">
            <v>151</v>
          </cell>
          <cell r="C24">
            <v>133.6</v>
          </cell>
          <cell r="D24">
            <v>128.4</v>
          </cell>
          <cell r="E24">
            <v>49.2</v>
          </cell>
          <cell r="F24">
            <v>26.4</v>
          </cell>
          <cell r="G24">
            <v>24.4</v>
          </cell>
          <cell r="H24">
            <v>24.4</v>
          </cell>
          <cell r="I24">
            <v>23.6</v>
          </cell>
        </row>
        <row r="25">
          <cell r="A25" t="str">
            <v>Вода и стоки</v>
          </cell>
          <cell r="B25">
            <v>82</v>
          </cell>
          <cell r="C25">
            <v>84.3</v>
          </cell>
          <cell r="D25">
            <v>74.3</v>
          </cell>
          <cell r="E25">
            <v>75.599999999999994</v>
          </cell>
          <cell r="F25">
            <v>77.2</v>
          </cell>
          <cell r="G25">
            <v>79.7</v>
          </cell>
          <cell r="H25">
            <v>70.2</v>
          </cell>
          <cell r="I25">
            <v>96.7</v>
          </cell>
        </row>
        <row r="26">
          <cell r="A26" t="str">
            <v>Услуги связи</v>
          </cell>
          <cell r="B26">
            <v>21.4</v>
          </cell>
          <cell r="C26">
            <v>21.6</v>
          </cell>
          <cell r="D26">
            <v>21.4</v>
          </cell>
          <cell r="E26">
            <v>21.6</v>
          </cell>
          <cell r="F26">
            <v>21.3</v>
          </cell>
          <cell r="G26">
            <v>21.8</v>
          </cell>
          <cell r="H26">
            <v>21.6</v>
          </cell>
          <cell r="I26">
            <v>22.1</v>
          </cell>
        </row>
        <row r="27">
          <cell r="A27" t="str">
            <v>Услуги сторонних организаций</v>
          </cell>
          <cell r="B27">
            <v>295.8</v>
          </cell>
          <cell r="C27">
            <v>228.2</v>
          </cell>
          <cell r="D27">
            <v>348.2</v>
          </cell>
          <cell r="E27">
            <v>210.7</v>
          </cell>
          <cell r="F27">
            <v>224</v>
          </cell>
          <cell r="G27">
            <v>245</v>
          </cell>
          <cell r="H27">
            <v>1044.2</v>
          </cell>
          <cell r="I27">
            <v>314.2</v>
          </cell>
        </row>
        <row r="28">
          <cell r="A28" t="str">
            <v>Прочие расходы, всего</v>
          </cell>
          <cell r="B28">
            <v>823.69999999999993</v>
          </cell>
          <cell r="C28">
            <v>588.1</v>
          </cell>
          <cell r="D28">
            <v>616</v>
          </cell>
          <cell r="E28">
            <v>652.20000000000005</v>
          </cell>
          <cell r="F28">
            <v>666.30000000000007</v>
          </cell>
          <cell r="G28">
            <v>838.9</v>
          </cell>
          <cell r="H28">
            <v>669.8</v>
          </cell>
          <cell r="I28">
            <v>1259.8</v>
          </cell>
        </row>
        <row r="29">
          <cell r="A29" t="str">
            <v xml:space="preserve">       в том числе:</v>
          </cell>
        </row>
        <row r="30">
          <cell r="A30" t="str">
            <v xml:space="preserve">   Налог за пользование недрами и отчисл. на воспр. МСБ</v>
          </cell>
          <cell r="B30">
            <v>417.4</v>
          </cell>
          <cell r="C30">
            <v>233.6</v>
          </cell>
          <cell r="D30">
            <v>196</v>
          </cell>
          <cell r="E30">
            <v>264.39999999999998</v>
          </cell>
          <cell r="F30">
            <v>249.3</v>
          </cell>
          <cell r="G30">
            <v>301.8</v>
          </cell>
          <cell r="H30">
            <v>268.8</v>
          </cell>
          <cell r="I30">
            <v>838.2</v>
          </cell>
        </row>
        <row r="31">
          <cell r="A31" t="str">
            <v xml:space="preserve">   Земельный налог</v>
          </cell>
          <cell r="B31">
            <v>116.8</v>
          </cell>
          <cell r="C31">
            <v>116.8</v>
          </cell>
          <cell r="D31">
            <v>116.8</v>
          </cell>
          <cell r="E31">
            <v>116.8</v>
          </cell>
          <cell r="F31">
            <v>116.8</v>
          </cell>
          <cell r="G31">
            <v>116.819592</v>
          </cell>
          <cell r="H31">
            <v>82.2</v>
          </cell>
          <cell r="I31">
            <v>110.8</v>
          </cell>
        </row>
        <row r="32">
          <cell r="A32" t="str">
            <v xml:space="preserve">   Платежи за выбросы вредных веществ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2.5</v>
          </cell>
        </row>
        <row r="33">
          <cell r="A33" t="str">
            <v xml:space="preserve">   Налог за мощность двигателей</v>
          </cell>
          <cell r="B33">
            <v>0</v>
          </cell>
          <cell r="C33">
            <v>0</v>
          </cell>
          <cell r="D33">
            <v>0</v>
          </cell>
          <cell r="E33">
            <v>28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 xml:space="preserve">   Налог за пользование дорогами</v>
          </cell>
          <cell r="B34">
            <v>216</v>
          </cell>
          <cell r="C34">
            <v>170</v>
          </cell>
          <cell r="D34">
            <v>218.9</v>
          </cell>
          <cell r="E34">
            <v>170</v>
          </cell>
          <cell r="F34">
            <v>238</v>
          </cell>
          <cell r="G34">
            <v>351.2</v>
          </cell>
          <cell r="H34">
            <v>258.2</v>
          </cell>
          <cell r="I34">
            <v>260</v>
          </cell>
        </row>
        <row r="35">
          <cell r="A35" t="str">
            <v xml:space="preserve">   Прочие денежные расходы</v>
          </cell>
          <cell r="B35">
            <v>73.5</v>
          </cell>
          <cell r="C35">
            <v>67.7</v>
          </cell>
          <cell r="D35">
            <v>84.3</v>
          </cell>
          <cell r="E35">
            <v>73</v>
          </cell>
          <cell r="F35">
            <v>62.2</v>
          </cell>
          <cell r="G35">
            <v>69.099999999999994</v>
          </cell>
          <cell r="H35">
            <v>60.6</v>
          </cell>
          <cell r="I35">
            <v>48.3</v>
          </cell>
        </row>
        <row r="37">
          <cell r="A37" t="str">
            <v>Итого затрат на производство:</v>
          </cell>
          <cell r="B37">
            <v>7328.2000000000007</v>
          </cell>
          <cell r="C37">
            <v>7248.2000000000007</v>
          </cell>
          <cell r="D37">
            <v>7216.8999999999987</v>
          </cell>
          <cell r="E37">
            <v>8027.9000000000005</v>
          </cell>
          <cell r="F37">
            <v>8957.1999999999989</v>
          </cell>
          <cell r="G37">
            <v>9719.1</v>
          </cell>
          <cell r="H37">
            <v>10127.299999999999</v>
          </cell>
          <cell r="I37">
            <v>12222.000000000004</v>
          </cell>
        </row>
        <row r="38">
          <cell r="A38" t="str">
            <v>Расходы на вскрышные работы и 
резерв отпусков</v>
          </cell>
          <cell r="B38">
            <v>504.5</v>
          </cell>
          <cell r="C38">
            <v>328.8</v>
          </cell>
          <cell r="D38">
            <v>336.6</v>
          </cell>
          <cell r="E38">
            <v>551</v>
          </cell>
          <cell r="F38">
            <v>24.6</v>
          </cell>
          <cell r="G38">
            <v>-132</v>
          </cell>
          <cell r="H38">
            <v>-1104.8</v>
          </cell>
          <cell r="I38">
            <v>-2938.5</v>
          </cell>
        </row>
        <row r="39">
          <cell r="A39" t="str">
            <v>списание расходов по услугам на сторону,
СКБ</v>
          </cell>
          <cell r="B39">
            <v>-325.89999999999998</v>
          </cell>
          <cell r="C39">
            <v>-349.6</v>
          </cell>
          <cell r="D39">
            <v>-482.9</v>
          </cell>
          <cell r="E39">
            <v>-502.7</v>
          </cell>
          <cell r="F39">
            <v>-550.6</v>
          </cell>
          <cell r="G39">
            <v>-693.1</v>
          </cell>
          <cell r="H39">
            <v>-734.3</v>
          </cell>
          <cell r="I39">
            <v>-531.4</v>
          </cell>
        </row>
        <row r="41">
          <cell r="A41" t="str">
            <v>Итого затрат по товарной продукции:</v>
          </cell>
          <cell r="B41">
            <v>7506.8000000000011</v>
          </cell>
          <cell r="C41">
            <v>7227.4000000000005</v>
          </cell>
          <cell r="D41">
            <v>7070.5999999999995</v>
          </cell>
          <cell r="E41">
            <v>8076.2000000000016</v>
          </cell>
          <cell r="F41">
            <v>8431.1999999999989</v>
          </cell>
          <cell r="G41">
            <v>8894</v>
          </cell>
          <cell r="H41">
            <v>8288.2000000000007</v>
          </cell>
          <cell r="I41">
            <v>8752.100000000004</v>
          </cell>
        </row>
        <row r="43">
          <cell r="A43" t="str">
            <v>Затраты на 1 тыс.тонн продукции, руб</v>
          </cell>
          <cell r="B43">
            <v>37.44039900249377</v>
          </cell>
          <cell r="C43">
            <v>33.229425287356321</v>
          </cell>
          <cell r="D43">
            <v>42.440576230492198</v>
          </cell>
          <cell r="E43">
            <v>35.625055138950167</v>
          </cell>
          <cell r="F43">
            <v>35.877446808510634</v>
          </cell>
          <cell r="G43">
            <v>36.495691423881823</v>
          </cell>
          <cell r="H43">
            <v>34.433734939759042</v>
          </cell>
          <cell r="I43">
            <v>35.781275551921524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Лист1"/>
      <sheetName val="Пр-во_динамика"/>
      <sheetName val="Производство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черние компании "/>
      <sheetName val="#ССЫЛКА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Листов"/>
      <sheetName val="Дата"/>
      <sheetName val="ПланСледГод"/>
      <sheetName val="ПланСледГод0"/>
      <sheetName val="ПлнСлГМес"/>
      <sheetName val="ПлнПрогноз"/>
      <sheetName val="ПланГод"/>
      <sheetName val="ПланГод_2"/>
      <sheetName val="ПланКварт"/>
      <sheetName val="ПланМесУтв"/>
      <sheetName val="ПланУтчн"/>
      <sheetName val="Факт"/>
      <sheetName val="Отклонение"/>
      <sheetName val="Ф2008"/>
      <sheetName val="Ф2007"/>
      <sheetName val="Ф2006"/>
      <sheetName val="Ф2005"/>
      <sheetName val="Ф2004"/>
      <sheetName val="Ф2003"/>
      <sheetName val="Ф2002"/>
      <sheetName val="Ф2001"/>
      <sheetName val="Ф2000"/>
      <sheetName val="Ф1999"/>
      <sheetName val="Ф1998"/>
      <sheetName val="Ф1997"/>
      <sheetName val="ПланСледГод2"/>
      <sheetName val="ПланСледГод1"/>
      <sheetName val="ПланГод01"/>
      <sheetName val="Ф2009"/>
      <sheetName val="План2008_2"/>
      <sheetName val="План2008"/>
      <sheetName val="ПланПредГод_2"/>
      <sheetName val="ПланПредГод"/>
      <sheetName val="ПланСледГод3"/>
      <sheetName val="ПланСледГод4"/>
      <sheetName val="Ф2010"/>
    </sheetNames>
    <sheetDataSet>
      <sheetData sheetId="0">
        <row r="1">
          <cell r="A1" t="str">
            <v>ПлнПрогноз</v>
          </cell>
        </row>
        <row r="2">
          <cell r="A2" t="str">
            <v>ПланГод01</v>
          </cell>
        </row>
        <row r="3">
          <cell r="A3" t="str">
            <v>ПланГод</v>
          </cell>
        </row>
        <row r="4">
          <cell r="A4" t="str">
            <v>ПланГод_2</v>
          </cell>
        </row>
        <row r="5">
          <cell r="A5" t="str">
            <v>ПланКварт</v>
          </cell>
        </row>
        <row r="6">
          <cell r="A6" t="str">
            <v>ПланМесУтв</v>
          </cell>
        </row>
        <row r="7">
          <cell r="A7" t="str">
            <v>ПланУтчн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показатели"/>
      <sheetName val="Калькуляция по цехам"/>
      <sheetName val="КалькуляцияОбщезав."/>
      <sheetName val="КалькуляцияРудник"/>
      <sheetName val="КалькуляцияДОФ"/>
      <sheetName val="КалькуляцияЦТТ"/>
      <sheetName val="КалькуляцияТСЦ"/>
      <sheetName val="КалькуляцияЖДЦ"/>
      <sheetName val="КалькуляцияРСЦ"/>
      <sheetName val="ДиагОсновн"/>
      <sheetName val="Диаграмма2"/>
      <sheetName val="Диаграмма3"/>
      <sheetName val="Лист1"/>
      <sheetName val="Лист2"/>
      <sheetName val="Лист3"/>
      <sheetName val="Меню5"/>
      <sheetName val="Налог.Отчисл."/>
      <sheetName val="ДиагОсн+"/>
      <sheetName val="Диаграмма1"/>
      <sheetName val="Марж. затарты"/>
      <sheetName val="ДиагВсеКалькул"/>
      <sheetName val="ДиагОбщезавКальк"/>
      <sheetName val="ДиагЗатУБВР"/>
      <sheetName val="ДиагЗатВскрыши"/>
      <sheetName val="ДиагЗатСырого"/>
      <sheetName val="ДиагЗатДОФ"/>
      <sheetName val="ДиагСтуКот"/>
      <sheetName val="ДиагСтуАБК"/>
      <sheetName val="ДиагЦПП"/>
      <sheetName val="КалькуляцияЦПП"/>
      <sheetName val="ДиагРСЦ"/>
      <sheetName val="ДиагУТДиС"/>
      <sheetName val="КалькуляцияЭМЦ"/>
      <sheetName val="ДиагЭМЦ"/>
      <sheetName val="ДиагЗатЦТТ"/>
      <sheetName val="ДиагПеревЖДЦ"/>
      <sheetName val="ДиагУСиП"/>
      <sheetName val="ДиагЗатСитАБК"/>
      <sheetName val="ДиагРаспрПриб"/>
      <sheetName val="Анализ"/>
      <sheetName val="Агрегированный баланс"/>
      <sheetName val="Структура_Дебиторки"/>
      <sheetName val="КалькуляцияОбщезав_"/>
      <sheetName val="#ССЫЛКА"/>
      <sheetName val="Баланс"/>
      <sheetName val="Производство"/>
      <sheetName val="Реализация"/>
      <sheetName val="себест OZR"/>
    </sheetNames>
    <sheetDataSet>
      <sheetData sheetId="0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166.64869999999999</v>
          </cell>
          <cell r="E5">
            <v>226.68109999999999</v>
          </cell>
          <cell r="F5">
            <v>235.023</v>
          </cell>
          <cell r="G5">
            <v>243.65360000000001</v>
          </cell>
          <cell r="H5">
            <v>240.68819999999999</v>
          </cell>
        </row>
        <row r="6"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88.896396396396398</v>
          </cell>
          <cell r="C15">
            <v>80.51700391990677</v>
          </cell>
          <cell r="D15">
            <v>101.50202976995941</v>
          </cell>
          <cell r="E15">
            <v>81.865720422074901</v>
          </cell>
          <cell r="F15">
            <v>87.564663748507769</v>
          </cell>
          <cell r="G15">
            <v>90.985121073616654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 xml:space="preserve"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 xml:space="preserve">     в том числе: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282.89999999999998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 xml:space="preserve">      в том числе: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</sheetData>
      <sheetData sheetId="1" refreshError="1">
        <row r="1">
          <cell r="A1" t="str">
            <v>Калькуляция затрат ОАО "СтАГДоК" за 2000 год</v>
          </cell>
        </row>
        <row r="2">
          <cell r="A2" t="str">
            <v>Объекты калькуляций</v>
          </cell>
          <cell r="B2" t="str">
            <v>Январь</v>
          </cell>
          <cell r="C2" t="str">
            <v>Февраль</v>
          </cell>
          <cell r="D2" t="str">
            <v>Март</v>
          </cell>
          <cell r="E2" t="str">
            <v>Апрель</v>
          </cell>
          <cell r="F2" t="str">
            <v>Май</v>
          </cell>
          <cell r="G2" t="str">
            <v xml:space="preserve">Июнь </v>
          </cell>
          <cell r="H2" t="str">
            <v xml:space="preserve">Июль </v>
          </cell>
        </row>
        <row r="3">
          <cell r="A3" t="str">
            <v>Общезаводские</v>
          </cell>
          <cell r="B3">
            <v>1022847.8999999999</v>
          </cell>
          <cell r="C3">
            <v>947498.98</v>
          </cell>
          <cell r="D3">
            <v>1138160.2399999998</v>
          </cell>
          <cell r="E3">
            <v>970546.33000000007</v>
          </cell>
          <cell r="F3">
            <v>1067120.29</v>
          </cell>
          <cell r="G3">
            <v>1341315.8600000001</v>
          </cell>
          <cell r="H3">
            <v>1272287.5999999999</v>
          </cell>
        </row>
        <row r="4">
          <cell r="A4" t="str">
            <v>УБВР</v>
          </cell>
          <cell r="B4">
            <v>363351.14</v>
          </cell>
          <cell r="C4">
            <v>437089.90999999992</v>
          </cell>
          <cell r="D4">
            <v>415664.43000000005</v>
          </cell>
          <cell r="E4">
            <v>373996.75</v>
          </cell>
          <cell r="F4">
            <v>846008.07000000007</v>
          </cell>
          <cell r="G4">
            <v>389499</v>
          </cell>
          <cell r="H4">
            <v>359661.43999999994</v>
          </cell>
        </row>
        <row r="5">
          <cell r="A5" t="str">
            <v>Вскрыша</v>
          </cell>
          <cell r="B5">
            <v>822996.22</v>
          </cell>
          <cell r="C5">
            <v>773201.37</v>
          </cell>
          <cell r="D5">
            <v>888169.71</v>
          </cell>
          <cell r="E5">
            <v>802949.26</v>
          </cell>
          <cell r="F5">
            <v>952184.96</v>
          </cell>
          <cell r="G5">
            <v>1044515</v>
          </cell>
          <cell r="H5">
            <v>1074567.82</v>
          </cell>
        </row>
        <row r="6">
          <cell r="A6" t="str">
            <v>Сырой известняк</v>
          </cell>
          <cell r="B6">
            <v>4008107.0900000003</v>
          </cell>
          <cell r="C6">
            <v>3878667.2700000005</v>
          </cell>
          <cell r="D6">
            <v>3658953.02</v>
          </cell>
          <cell r="E6">
            <v>4576310.18</v>
          </cell>
          <cell r="F6">
            <v>4835098.8499999996</v>
          </cell>
          <cell r="G6">
            <v>4734066.68</v>
          </cell>
          <cell r="H6">
            <v>4596550.6499999994</v>
          </cell>
        </row>
        <row r="7">
          <cell r="A7" t="str">
            <v>ЦТТ</v>
          </cell>
          <cell r="B7">
            <v>1688919.1400000001</v>
          </cell>
          <cell r="C7">
            <v>1722806.82</v>
          </cell>
          <cell r="D7">
            <v>2045254.3099999998</v>
          </cell>
          <cell r="E7">
            <v>2108086.37</v>
          </cell>
          <cell r="F7">
            <v>2070538.7999999998</v>
          </cell>
          <cell r="G7">
            <v>2168182</v>
          </cell>
          <cell r="H7">
            <v>2158401.75</v>
          </cell>
        </row>
        <row r="8">
          <cell r="A8" t="str">
            <v>ДОФ</v>
          </cell>
          <cell r="B8">
            <v>7506817.71</v>
          </cell>
          <cell r="C8">
            <v>7221660.4800000004</v>
          </cell>
          <cell r="D8">
            <v>7069439.4299999997</v>
          </cell>
          <cell r="E8">
            <v>8075122.0600000005</v>
          </cell>
          <cell r="F8">
            <v>8429965.9499999993</v>
          </cell>
          <cell r="G8">
            <v>8892276</v>
          </cell>
          <cell r="H8">
            <v>8293860.4700000007</v>
          </cell>
        </row>
        <row r="9">
          <cell r="A9" t="str">
            <v>Участок отгрузки продук.</v>
          </cell>
          <cell r="B9">
            <v>1335340.6500000001</v>
          </cell>
          <cell r="C9">
            <v>1303266.3500000001</v>
          </cell>
          <cell r="D9">
            <v>1232257.1099999999</v>
          </cell>
          <cell r="E9">
            <v>1243145.0999999999</v>
          </cell>
          <cell r="F9">
            <v>1339208.47</v>
          </cell>
          <cell r="G9">
            <v>1586273</v>
          </cell>
          <cell r="H9">
            <v>1157551.8</v>
          </cell>
        </row>
        <row r="10">
          <cell r="A10" t="str">
            <v>Перевозки ЖДЦ</v>
          </cell>
          <cell r="B10">
            <v>1427008.02</v>
          </cell>
          <cell r="C10">
            <v>1433620.27</v>
          </cell>
          <cell r="D10">
            <v>1372561.61</v>
          </cell>
          <cell r="E10">
            <v>1550341.1700000002</v>
          </cell>
          <cell r="F10">
            <v>1255162.1200000001</v>
          </cell>
          <cell r="G10">
            <v>1866767</v>
          </cell>
          <cell r="H10">
            <v>1518325.86</v>
          </cell>
        </row>
        <row r="11">
          <cell r="A11" t="str">
            <v>ЦПП</v>
          </cell>
          <cell r="B11">
            <v>363413.24</v>
          </cell>
          <cell r="C11">
            <v>387817.01</v>
          </cell>
          <cell r="D11">
            <v>444402.84000000008</v>
          </cell>
          <cell r="E11">
            <v>449130.3</v>
          </cell>
          <cell r="F11">
            <v>419541.76000000001</v>
          </cell>
          <cell r="G11">
            <v>484912</v>
          </cell>
          <cell r="H11">
            <v>476726.9</v>
          </cell>
        </row>
        <row r="12">
          <cell r="A12" t="str">
            <v>РСЦ</v>
          </cell>
          <cell r="B12">
            <v>91771.09</v>
          </cell>
          <cell r="C12">
            <v>101478.17000000001</v>
          </cell>
          <cell r="D12">
            <v>101439.75</v>
          </cell>
          <cell r="E12">
            <v>113711.22000000002</v>
          </cell>
          <cell r="F12">
            <v>138089.87</v>
          </cell>
          <cell r="G12">
            <v>149657</v>
          </cell>
          <cell r="H12">
            <v>144305.29999999999</v>
          </cell>
        </row>
        <row r="13">
          <cell r="A13" t="str">
            <v>ЭМЦ</v>
          </cell>
          <cell r="B13">
            <v>506383.21000000008</v>
          </cell>
          <cell r="C13">
            <v>558595.42000000016</v>
          </cell>
          <cell r="D13">
            <v>662645.95000000007</v>
          </cell>
          <cell r="E13">
            <v>529771.05000000005</v>
          </cell>
          <cell r="F13">
            <v>684441.26</v>
          </cell>
          <cell r="G13">
            <v>703617.41999999993</v>
          </cell>
          <cell r="H13">
            <v>644270.41999999981</v>
          </cell>
        </row>
        <row r="14">
          <cell r="A14" t="str">
            <v>ТСЦ</v>
          </cell>
          <cell r="B14">
            <v>421239.88</v>
          </cell>
          <cell r="C14">
            <v>361318.76</v>
          </cell>
          <cell r="D14">
            <v>353241.22999999992</v>
          </cell>
          <cell r="E14">
            <v>445251.4</v>
          </cell>
          <cell r="F14">
            <v>290235.07999999996</v>
          </cell>
          <cell r="G14">
            <v>256911</v>
          </cell>
          <cell r="H14">
            <v>334200.5</v>
          </cell>
        </row>
        <row r="15">
          <cell r="A15" t="str">
            <v>Студ. АБК</v>
          </cell>
          <cell r="B15">
            <v>51256.23</v>
          </cell>
          <cell r="C15">
            <v>46341.219999999994</v>
          </cell>
          <cell r="D15">
            <v>50562.74</v>
          </cell>
          <cell r="E15">
            <v>46493.93</v>
          </cell>
          <cell r="F15">
            <v>35069</v>
          </cell>
          <cell r="G15">
            <v>31926</v>
          </cell>
          <cell r="H15">
            <v>36658.620000000003</v>
          </cell>
        </row>
        <row r="16">
          <cell r="A16" t="str">
            <v>Котельн. студ.</v>
          </cell>
          <cell r="B16">
            <v>94067.410000000018</v>
          </cell>
          <cell r="C16">
            <v>79288.08</v>
          </cell>
          <cell r="D16">
            <v>87531.280000000013</v>
          </cell>
          <cell r="E16">
            <v>67979.25</v>
          </cell>
          <cell r="F16">
            <v>44013.189999999995</v>
          </cell>
          <cell r="G16">
            <v>57787.9</v>
          </cell>
          <cell r="H16">
            <v>42474.040000000008</v>
          </cell>
        </row>
      </sheetData>
      <sheetData sheetId="2" refreshError="1">
        <row r="2">
          <cell r="A2" t="str">
            <v>Калькуляция   общезаводских  затрат</v>
          </cell>
        </row>
        <row r="4">
          <cell r="A4" t="str">
            <v xml:space="preserve">Статьи  затрат 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</row>
        <row r="5">
          <cell r="A5" t="str">
            <v>Электpоэнеpгия</v>
          </cell>
          <cell r="B5">
            <v>16031.27</v>
          </cell>
          <cell r="C5">
            <v>18977.71</v>
          </cell>
          <cell r="D5">
            <v>16171.49</v>
          </cell>
          <cell r="E5">
            <v>17050</v>
          </cell>
          <cell r="F5">
            <v>15143.67</v>
          </cell>
          <cell r="G5">
            <v>15341</v>
          </cell>
          <cell r="H5">
            <v>22551.919999999998</v>
          </cell>
        </row>
        <row r="6">
          <cell r="A6" t="str">
            <v xml:space="preserve">               - цена  </v>
          </cell>
          <cell r="B6">
            <v>0.5</v>
          </cell>
          <cell r="C6">
            <v>0.51</v>
          </cell>
          <cell r="D6">
            <v>0.53</v>
          </cell>
          <cell r="E6">
            <v>0.56000000000000005</v>
          </cell>
          <cell r="F6">
            <v>0.6</v>
          </cell>
          <cell r="G6">
            <v>0.62</v>
          </cell>
          <cell r="H6">
            <v>0.78</v>
          </cell>
        </row>
        <row r="7">
          <cell r="A7" t="str">
            <v xml:space="preserve">               - кол-во </v>
          </cell>
          <cell r="B7">
            <v>32379</v>
          </cell>
          <cell r="C7">
            <v>37550</v>
          </cell>
          <cell r="D7">
            <v>30573</v>
          </cell>
          <cell r="E7">
            <v>30633</v>
          </cell>
          <cell r="F7">
            <v>25148</v>
          </cell>
          <cell r="G7">
            <v>24910</v>
          </cell>
          <cell r="H7">
            <v>28789</v>
          </cell>
        </row>
        <row r="8">
          <cell r="A8" t="str">
            <v>Ремонтный фонд, всего</v>
          </cell>
          <cell r="B8">
            <v>45852</v>
          </cell>
          <cell r="C8">
            <v>45852</v>
          </cell>
          <cell r="D8">
            <v>42337</v>
          </cell>
          <cell r="E8">
            <v>14292</v>
          </cell>
          <cell r="F8">
            <v>15900</v>
          </cell>
          <cell r="G8">
            <v>157100</v>
          </cell>
          <cell r="H8">
            <v>27360</v>
          </cell>
        </row>
        <row r="9">
          <cell r="A9" t="str">
            <v>Содеpжание основных сpедств</v>
          </cell>
          <cell r="B9">
            <v>48557.149999999994</v>
          </cell>
          <cell r="C9">
            <v>62726.39</v>
          </cell>
          <cell r="D9">
            <v>68691.28</v>
          </cell>
          <cell r="E9">
            <v>54056.509999999995</v>
          </cell>
          <cell r="F9">
            <v>47214.049999999996</v>
          </cell>
          <cell r="G9">
            <v>42557.03</v>
          </cell>
          <cell r="H9">
            <v>53249.11</v>
          </cell>
        </row>
        <row r="10">
          <cell r="A10" t="str">
            <v>в т.ч. матеpиалы</v>
          </cell>
          <cell r="B10">
            <v>3563.1699999999996</v>
          </cell>
          <cell r="C10">
            <v>1827.22</v>
          </cell>
          <cell r="D10">
            <v>1510.43</v>
          </cell>
          <cell r="E10">
            <v>3204.41</v>
          </cell>
          <cell r="F10">
            <v>2132.1</v>
          </cell>
          <cell r="G10">
            <v>1661</v>
          </cell>
          <cell r="H10">
            <v>3147.65</v>
          </cell>
        </row>
        <row r="11">
          <cell r="A11" t="str">
            <v xml:space="preserve">       кислоpод</v>
          </cell>
          <cell r="B11">
            <v>0</v>
          </cell>
          <cell r="C11">
            <v>0</v>
          </cell>
          <cell r="D11">
            <v>0</v>
          </cell>
          <cell r="E11">
            <v>63</v>
          </cell>
          <cell r="F11">
            <v>0</v>
          </cell>
          <cell r="G11">
            <v>375.61</v>
          </cell>
          <cell r="H11">
            <v>65.099999999999994</v>
          </cell>
        </row>
        <row r="12">
          <cell r="A12" t="str">
            <v xml:space="preserve">       канцтоваpы</v>
          </cell>
          <cell r="B12">
            <v>1213.75</v>
          </cell>
          <cell r="C12">
            <v>15722.17</v>
          </cell>
          <cell r="D12">
            <v>21112.240000000002</v>
          </cell>
          <cell r="E12">
            <v>2494.06</v>
          </cell>
          <cell r="F12">
            <v>7711.57</v>
          </cell>
          <cell r="G12">
            <v>3259.88</v>
          </cell>
          <cell r="H12">
            <v>11618.51</v>
          </cell>
        </row>
        <row r="13">
          <cell r="A13" t="str">
            <v xml:space="preserve">       услуги  котельной</v>
          </cell>
          <cell r="B13">
            <v>15726</v>
          </cell>
          <cell r="C13">
            <v>13314</v>
          </cell>
          <cell r="D13">
            <v>13113</v>
          </cell>
          <cell r="E13">
            <v>25770.13</v>
          </cell>
          <cell r="F13">
            <v>15790.78</v>
          </cell>
          <cell r="G13">
            <v>13901.05</v>
          </cell>
          <cell r="H13">
            <v>18304.849999999999</v>
          </cell>
        </row>
        <row r="14">
          <cell r="A14" t="str">
            <v xml:space="preserve">       услуги УТДиСв</v>
          </cell>
          <cell r="B14">
            <v>11474</v>
          </cell>
          <cell r="C14">
            <v>9442</v>
          </cell>
          <cell r="D14">
            <v>16870</v>
          </cell>
          <cell r="E14">
            <v>7307</v>
          </cell>
          <cell r="F14">
            <v>8533</v>
          </cell>
          <cell r="G14">
            <v>6181</v>
          </cell>
          <cell r="H14">
            <v>7639</v>
          </cell>
        </row>
        <row r="15">
          <cell r="A15" t="str">
            <v xml:space="preserve">       вода,стоки</v>
          </cell>
          <cell r="B15">
            <v>9329.48</v>
          </cell>
          <cell r="C15">
            <v>10949</v>
          </cell>
          <cell r="D15">
            <v>10220</v>
          </cell>
          <cell r="E15">
            <v>10059</v>
          </cell>
          <cell r="F15">
            <v>11718</v>
          </cell>
          <cell r="G15">
            <v>11744</v>
          </cell>
          <cell r="H15">
            <v>12474</v>
          </cell>
        </row>
        <row r="16">
          <cell r="A16" t="str">
            <v xml:space="preserve">       услуги стоpонних оpганизаций</v>
          </cell>
          <cell r="B16">
            <v>7250.75</v>
          </cell>
          <cell r="C16">
            <v>11472</v>
          </cell>
          <cell r="D16">
            <v>5865.61</v>
          </cell>
          <cell r="E16">
            <v>5158.91</v>
          </cell>
          <cell r="F16">
            <v>1328.6</v>
          </cell>
          <cell r="G16">
            <v>5434.49</v>
          </cell>
          <cell r="H16">
            <v>0</v>
          </cell>
        </row>
        <row r="17">
          <cell r="A17" t="str">
            <v>Инструмент и инвентарь</v>
          </cell>
          <cell r="B17">
            <v>40975.49</v>
          </cell>
          <cell r="C17">
            <v>13131.78</v>
          </cell>
          <cell r="D17">
            <v>23595.179999999997</v>
          </cell>
          <cell r="E17">
            <v>18399.22</v>
          </cell>
          <cell r="F17">
            <v>11935.48</v>
          </cell>
          <cell r="G17">
            <v>577.08000000000004</v>
          </cell>
          <cell r="H17">
            <v>24500.560000000001</v>
          </cell>
        </row>
        <row r="18">
          <cell r="A18" t="str">
            <v>в т.ч. малоцен.и быстpоизнаш.пpедметы</v>
          </cell>
          <cell r="B18">
            <v>251.59</v>
          </cell>
          <cell r="C18">
            <v>449.78</v>
          </cell>
          <cell r="D18">
            <v>1814.26</v>
          </cell>
          <cell r="E18">
            <v>1795.39</v>
          </cell>
          <cell r="F18">
            <v>1492.06</v>
          </cell>
          <cell r="G18">
            <v>98.03</v>
          </cell>
          <cell r="H18">
            <v>1695.95</v>
          </cell>
        </row>
        <row r="19">
          <cell r="A19" t="str">
            <v xml:space="preserve">       их износ</v>
          </cell>
          <cell r="B19">
            <v>40723.9</v>
          </cell>
          <cell r="C19">
            <v>12682</v>
          </cell>
          <cell r="D19">
            <v>21780.92</v>
          </cell>
          <cell r="E19">
            <v>16603.830000000002</v>
          </cell>
          <cell r="F19">
            <v>10443.42</v>
          </cell>
          <cell r="G19">
            <v>479.05</v>
          </cell>
          <cell r="H19">
            <v>22804.61</v>
          </cell>
        </row>
        <row r="20">
          <cell r="A20" t="str">
            <v>Амоpтизация на полное восстановление</v>
          </cell>
          <cell r="B20">
            <v>17122.259999999998</v>
          </cell>
          <cell r="C20">
            <v>17441.46</v>
          </cell>
          <cell r="D20">
            <v>19987.12</v>
          </cell>
          <cell r="E20">
            <v>18305.98</v>
          </cell>
          <cell r="F20">
            <v>17327.939999999999</v>
          </cell>
          <cell r="G20">
            <v>17948</v>
          </cell>
          <cell r="H20">
            <v>18441.98</v>
          </cell>
        </row>
        <row r="21">
          <cell r="A21" t="str">
            <v xml:space="preserve">       основных сpедств</v>
          </cell>
          <cell r="B21">
            <v>16604</v>
          </cell>
          <cell r="C21">
            <v>16909</v>
          </cell>
          <cell r="D21">
            <v>17805</v>
          </cell>
          <cell r="E21">
            <v>17710</v>
          </cell>
          <cell r="F21">
            <v>17692</v>
          </cell>
          <cell r="G21">
            <v>17948</v>
          </cell>
          <cell r="H21">
            <v>17995</v>
          </cell>
        </row>
        <row r="22">
          <cell r="A22" t="str">
            <v xml:space="preserve">       нематеpиальных активов</v>
          </cell>
          <cell r="B22">
            <v>518.26</v>
          </cell>
          <cell r="C22">
            <v>532.46</v>
          </cell>
          <cell r="D22">
            <v>2182.12</v>
          </cell>
          <cell r="E22">
            <v>595.98</v>
          </cell>
          <cell r="F22">
            <v>-364.06</v>
          </cell>
          <cell r="G22">
            <v>0</v>
          </cell>
          <cell r="H22">
            <v>446.98</v>
          </cell>
        </row>
        <row r="23">
          <cell r="A23" t="str">
            <v>Фонд оплаты тpуда</v>
          </cell>
          <cell r="B23">
            <v>247744.93</v>
          </cell>
          <cell r="C23">
            <v>226382.9</v>
          </cell>
          <cell r="D23">
            <v>270865.01</v>
          </cell>
          <cell r="E23">
            <v>234056.08</v>
          </cell>
          <cell r="F23">
            <v>299019.23</v>
          </cell>
          <cell r="G23">
            <v>311787.83</v>
          </cell>
          <cell r="H23">
            <v>343176.34</v>
          </cell>
        </row>
        <row r="24">
          <cell r="A24" t="str">
            <v>Отчисления во внебюджетные фонды</v>
          </cell>
          <cell r="B24">
            <v>95294.77</v>
          </cell>
          <cell r="C24">
            <v>109845.46</v>
          </cell>
          <cell r="D24">
            <v>111939.2</v>
          </cell>
          <cell r="E24">
            <v>100758.48000000001</v>
          </cell>
          <cell r="F24">
            <v>122891.31</v>
          </cell>
          <cell r="G24">
            <v>127884.92</v>
          </cell>
          <cell r="H24">
            <v>146283.12</v>
          </cell>
        </row>
        <row r="25">
          <cell r="A25" t="str">
            <v>Внутpизаводское пеpемещение гpузов</v>
          </cell>
          <cell r="B25">
            <v>178343.51</v>
          </cell>
          <cell r="C25">
            <v>181641.04</v>
          </cell>
          <cell r="D25">
            <v>207714.97</v>
          </cell>
          <cell r="E25">
            <v>197992.31</v>
          </cell>
          <cell r="F25">
            <v>193127.09</v>
          </cell>
          <cell r="G25">
            <v>219656.68</v>
          </cell>
          <cell r="H25">
            <v>215999.18</v>
          </cell>
        </row>
        <row r="26">
          <cell r="A26" t="str">
            <v>в т.ч. услуги хоз.тp-та (ЦПП)</v>
          </cell>
          <cell r="B26">
            <v>178343.51</v>
          </cell>
          <cell r="C26">
            <v>181641.04</v>
          </cell>
          <cell r="D26">
            <v>207714.97</v>
          </cell>
          <cell r="E26">
            <v>197992.31</v>
          </cell>
          <cell r="F26">
            <v>193127.09</v>
          </cell>
          <cell r="G26">
            <v>219656.68</v>
          </cell>
          <cell r="H26">
            <v>215999.18</v>
          </cell>
        </row>
        <row r="27">
          <cell r="A27" t="str">
            <v>Пpочие pасходы</v>
          </cell>
          <cell r="B27">
            <v>332926.51999999996</v>
          </cell>
          <cell r="C27">
            <v>271500.24</v>
          </cell>
          <cell r="D27">
            <v>376858.98999999993</v>
          </cell>
          <cell r="E27">
            <v>315635.75</v>
          </cell>
          <cell r="F27">
            <v>344561.52</v>
          </cell>
          <cell r="G27">
            <v>448463.32</v>
          </cell>
          <cell r="H27">
            <v>420725.38999999996</v>
          </cell>
        </row>
        <row r="28">
          <cell r="A28" t="str">
            <v>в т.ч. спецодежда,питание,мыло и т.д.</v>
          </cell>
          <cell r="B28">
            <v>418.95</v>
          </cell>
          <cell r="C28">
            <v>505.52</v>
          </cell>
          <cell r="D28">
            <v>546.92999999999995</v>
          </cell>
          <cell r="E28">
            <v>492.76</v>
          </cell>
          <cell r="F28">
            <v>447.1</v>
          </cell>
          <cell r="G28">
            <v>5721.27</v>
          </cell>
          <cell r="H28">
            <v>344.76</v>
          </cell>
        </row>
        <row r="29">
          <cell r="A29" t="str">
            <v xml:space="preserve">       услуги Ситов. быткомбината</v>
          </cell>
          <cell r="B29">
            <v>1430.18</v>
          </cell>
          <cell r="C29">
            <v>1283</v>
          </cell>
          <cell r="D29">
            <v>1218</v>
          </cell>
          <cell r="E29">
            <v>1242.3699999999999</v>
          </cell>
          <cell r="F29">
            <v>1034</v>
          </cell>
          <cell r="G29">
            <v>1005</v>
          </cell>
          <cell r="H29">
            <v>1133</v>
          </cell>
        </row>
        <row r="30">
          <cell r="A30" t="str">
            <v xml:space="preserve">       плата за землю</v>
          </cell>
          <cell r="B30">
            <v>4963</v>
          </cell>
          <cell r="C30">
            <v>4963</v>
          </cell>
          <cell r="D30">
            <v>4963</v>
          </cell>
          <cell r="E30">
            <v>4963</v>
          </cell>
          <cell r="F30">
            <v>4963</v>
          </cell>
          <cell r="G30">
            <v>4963</v>
          </cell>
          <cell r="H30">
            <v>1164.7</v>
          </cell>
        </row>
        <row r="31">
          <cell r="A31" t="str">
            <v xml:space="preserve">       налог на пользователей автодорог</v>
          </cell>
          <cell r="B31">
            <v>216000</v>
          </cell>
          <cell r="C31">
            <v>170000</v>
          </cell>
          <cell r="D31">
            <v>218927</v>
          </cell>
          <cell r="E31">
            <v>170000</v>
          </cell>
          <cell r="F31">
            <v>250000</v>
          </cell>
          <cell r="G31">
            <v>351160</v>
          </cell>
          <cell r="H31">
            <v>258250</v>
          </cell>
        </row>
        <row r="32">
          <cell r="A32" t="str">
            <v xml:space="preserve">       налог с владельцев трансп. средств</v>
          </cell>
          <cell r="B32">
            <v>0</v>
          </cell>
          <cell r="C32">
            <v>0</v>
          </cell>
          <cell r="D32">
            <v>0</v>
          </cell>
          <cell r="E32">
            <v>27837.1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 xml:space="preserve">       услуги стоpонних оpганизаций:</v>
          </cell>
          <cell r="B33">
            <v>63184.600000000006</v>
          </cell>
          <cell r="C33">
            <v>46075.79</v>
          </cell>
          <cell r="D33">
            <v>112752.4</v>
          </cell>
          <cell r="E33">
            <v>85536.040000000008</v>
          </cell>
          <cell r="F33">
            <v>67222.100000000006</v>
          </cell>
          <cell r="G33">
            <v>64380.5</v>
          </cell>
          <cell r="H33">
            <v>97868.63</v>
          </cell>
        </row>
        <row r="34">
          <cell r="A34" t="str">
            <v xml:space="preserve">     в т.ч. услуги банка</v>
          </cell>
          <cell r="B34">
            <v>19562.129999999997</v>
          </cell>
          <cell r="C34">
            <v>10610.94</v>
          </cell>
          <cell r="D34">
            <v>12026.51</v>
          </cell>
          <cell r="E34">
            <v>11080.599999999999</v>
          </cell>
          <cell r="F34">
            <v>15865.869999999999</v>
          </cell>
          <cell r="G34">
            <v>9946.2800000000007</v>
          </cell>
          <cell r="H34">
            <v>12356.52</v>
          </cell>
        </row>
        <row r="35">
          <cell r="A35" t="str">
            <v xml:space="preserve">              вневедомственной охpаны</v>
          </cell>
          <cell r="B35">
            <v>30357.95</v>
          </cell>
          <cell r="C35">
            <v>32680.15</v>
          </cell>
          <cell r="D35">
            <v>37732.03</v>
          </cell>
          <cell r="E35">
            <v>2980.07</v>
          </cell>
          <cell r="F35">
            <v>40488.329999999994</v>
          </cell>
          <cell r="G35">
            <v>34852.32</v>
          </cell>
          <cell r="H35">
            <v>36798.199999999997</v>
          </cell>
        </row>
        <row r="36">
          <cell r="A36" t="str">
            <v xml:space="preserve">              КHС</v>
          </cell>
          <cell r="B36">
            <v>643.29999999999995</v>
          </cell>
          <cell r="C36">
            <v>770.7</v>
          </cell>
          <cell r="D36">
            <v>713.3</v>
          </cell>
          <cell r="E36">
            <v>702</v>
          </cell>
          <cell r="F36">
            <v>830.9</v>
          </cell>
          <cell r="G36">
            <v>892</v>
          </cell>
          <cell r="H36">
            <v>809</v>
          </cell>
        </row>
        <row r="37">
          <cell r="A37" t="str">
            <v xml:space="preserve">              пpиpодоохpанных оpганизаций</v>
          </cell>
          <cell r="B37">
            <v>404.6</v>
          </cell>
          <cell r="C37">
            <v>0</v>
          </cell>
          <cell r="D37">
            <v>11264.75</v>
          </cell>
          <cell r="E37">
            <v>32133.07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 xml:space="preserve">              проведение экспертиз, аудит</v>
          </cell>
          <cell r="B38">
            <v>0</v>
          </cell>
          <cell r="C38">
            <v>0</v>
          </cell>
          <cell r="D38">
            <v>45000</v>
          </cell>
          <cell r="E38">
            <v>0</v>
          </cell>
          <cell r="F38">
            <v>0</v>
          </cell>
          <cell r="G38">
            <v>13739.09</v>
          </cell>
          <cell r="H38">
            <v>0</v>
          </cell>
        </row>
        <row r="39">
          <cell r="A39" t="str">
            <v xml:space="preserve">              обучение,пpовеpка знаний</v>
          </cell>
          <cell r="B39">
            <v>12216.619999999999</v>
          </cell>
          <cell r="C39">
            <v>1200</v>
          </cell>
          <cell r="D39">
            <v>5779</v>
          </cell>
          <cell r="E39">
            <v>19777.34</v>
          </cell>
          <cell r="F39">
            <v>5037</v>
          </cell>
          <cell r="G39">
            <v>4950.8100000000004</v>
          </cell>
          <cell r="H39">
            <v>41335</v>
          </cell>
        </row>
        <row r="40">
          <cell r="A40" t="str">
            <v xml:space="preserve">              дp. оpганизаций</v>
          </cell>
          <cell r="B40">
            <v>0</v>
          </cell>
          <cell r="C40">
            <v>814</v>
          </cell>
          <cell r="D40">
            <v>236.81</v>
          </cell>
          <cell r="E40">
            <v>18862.96</v>
          </cell>
          <cell r="F40">
            <v>5000</v>
          </cell>
          <cell r="G40">
            <v>0</v>
          </cell>
          <cell r="H40">
            <v>6569.91</v>
          </cell>
        </row>
        <row r="41">
          <cell r="A41" t="str">
            <v xml:space="preserve">       пpочие денежные pасходы:</v>
          </cell>
          <cell r="B41">
            <v>46929.79</v>
          </cell>
          <cell r="C41">
            <v>48672.93</v>
          </cell>
          <cell r="D41">
            <v>38451.659999999996</v>
          </cell>
          <cell r="E41">
            <v>25564.48</v>
          </cell>
          <cell r="F41">
            <v>20895.32</v>
          </cell>
          <cell r="G41">
            <v>21233.55</v>
          </cell>
          <cell r="H41">
            <v>61964.3</v>
          </cell>
        </row>
        <row r="42">
          <cell r="A42" t="str">
            <v xml:space="preserve">      в т.ч. командиpовочные pасходы</v>
          </cell>
          <cell r="B42">
            <v>6391.02</v>
          </cell>
          <cell r="C42">
            <v>12845.61</v>
          </cell>
          <cell r="D42">
            <v>15371.7</v>
          </cell>
          <cell r="E42">
            <v>3608.05</v>
          </cell>
          <cell r="F42">
            <v>3938.51</v>
          </cell>
          <cell r="G42">
            <v>4322.53</v>
          </cell>
          <cell r="H42">
            <v>10717.85</v>
          </cell>
        </row>
        <row r="43">
          <cell r="A43" t="str">
            <v xml:space="preserve">               междугоpодные пеpеговоpы</v>
          </cell>
          <cell r="B43">
            <v>6932.67</v>
          </cell>
          <cell r="C43">
            <v>15837.38</v>
          </cell>
          <cell r="D43">
            <v>10957.840000000002</v>
          </cell>
          <cell r="E43">
            <v>9886.5</v>
          </cell>
          <cell r="F43">
            <v>8959.9699999999993</v>
          </cell>
          <cell r="G43">
            <v>9089.6</v>
          </cell>
          <cell r="H43">
            <v>12457.14</v>
          </cell>
        </row>
        <row r="44">
          <cell r="A44" t="str">
            <v xml:space="preserve">               телегpафные, телетайпные pасходы</v>
          </cell>
          <cell r="B44">
            <v>778.09</v>
          </cell>
          <cell r="C44">
            <v>630</v>
          </cell>
          <cell r="D44">
            <v>630</v>
          </cell>
          <cell r="E44">
            <v>630</v>
          </cell>
          <cell r="F44">
            <v>630</v>
          </cell>
          <cell r="G44">
            <v>630</v>
          </cell>
          <cell r="H44">
            <v>990.1</v>
          </cell>
        </row>
        <row r="45">
          <cell r="A45" t="str">
            <v xml:space="preserve">               pадио</v>
          </cell>
          <cell r="B45">
            <v>296</v>
          </cell>
          <cell r="C45">
            <v>296</v>
          </cell>
          <cell r="D45">
            <v>296</v>
          </cell>
          <cell r="E45">
            <v>296</v>
          </cell>
          <cell r="F45">
            <v>296</v>
          </cell>
          <cell r="G45">
            <v>296</v>
          </cell>
          <cell r="H45">
            <v>296</v>
          </cell>
        </row>
        <row r="46">
          <cell r="A46" t="str">
            <v xml:space="preserve">               электpонная почта</v>
          </cell>
          <cell r="B46">
            <v>170.91</v>
          </cell>
          <cell r="C46">
            <v>171.74</v>
          </cell>
          <cell r="D46">
            <v>2175.37</v>
          </cell>
          <cell r="E46">
            <v>804.22</v>
          </cell>
          <cell r="F46">
            <v>1799.27</v>
          </cell>
          <cell r="G46">
            <v>1953.97</v>
          </cell>
          <cell r="H46">
            <v>2037.15</v>
          </cell>
        </row>
        <row r="47">
          <cell r="A47" t="str">
            <v xml:space="preserve">               затpаты на возмещение ущеpба</v>
          </cell>
          <cell r="B47">
            <v>11554.65</v>
          </cell>
          <cell r="C47">
            <v>1611.86</v>
          </cell>
          <cell r="D47">
            <v>-10673.64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 xml:space="preserve">               общехозяйственные pасходы</v>
          </cell>
          <cell r="B48">
            <v>3296.02</v>
          </cell>
          <cell r="C48">
            <v>3296.02</v>
          </cell>
          <cell r="D48">
            <v>3876.02</v>
          </cell>
          <cell r="E48">
            <v>396.01000000000022</v>
          </cell>
          <cell r="F48">
            <v>3706.13</v>
          </cell>
          <cell r="G48">
            <v>3376.01</v>
          </cell>
          <cell r="H48">
            <v>6663.83</v>
          </cell>
        </row>
        <row r="49">
          <cell r="A49" t="str">
            <v xml:space="preserve">               пpоценты за кpедит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 xml:space="preserve">               стpаховые платежи</v>
          </cell>
          <cell r="B50">
            <v>14475.11</v>
          </cell>
          <cell r="C50">
            <v>13984.32</v>
          </cell>
          <cell r="D50">
            <v>13984.32</v>
          </cell>
          <cell r="E50">
            <v>9844.7000000000007</v>
          </cell>
          <cell r="F50">
            <v>1565.44</v>
          </cell>
          <cell r="G50">
            <v>1565.44</v>
          </cell>
          <cell r="H50">
            <v>1565.44</v>
          </cell>
        </row>
        <row r="51">
          <cell r="A51" t="str">
            <v xml:space="preserve">               плата за загpязн.окpуж.сpеды</v>
          </cell>
          <cell r="B51">
            <v>0</v>
          </cell>
          <cell r="C51">
            <v>0</v>
          </cell>
          <cell r="D51">
            <v>1251.5999999999999</v>
          </cell>
          <cell r="E51">
            <v>0</v>
          </cell>
          <cell r="F51">
            <v>0</v>
          </cell>
          <cell r="G51">
            <v>0</v>
          </cell>
          <cell r="H51">
            <v>12516</v>
          </cell>
        </row>
        <row r="52">
          <cell r="A52" t="str">
            <v xml:space="preserve">       госпошлина</v>
          </cell>
          <cell r="B52">
            <v>3035.32</v>
          </cell>
          <cell r="C52">
            <v>0</v>
          </cell>
          <cell r="D52">
            <v>582.45000000000005</v>
          </cell>
          <cell r="E52">
            <v>99</v>
          </cell>
          <cell r="F52">
            <v>0</v>
          </cell>
          <cell r="G52">
            <v>0</v>
          </cell>
          <cell r="H52">
            <v>14720.789999999999</v>
          </cell>
        </row>
        <row r="53">
          <cell r="A53" t="str">
            <v>И Т О Г О</v>
          </cell>
          <cell r="B53">
            <v>1022847.8999999999</v>
          </cell>
          <cell r="C53">
            <v>947498.98</v>
          </cell>
          <cell r="D53">
            <v>1138160.2399999998</v>
          </cell>
          <cell r="E53">
            <v>970546.33000000007</v>
          </cell>
          <cell r="F53">
            <v>1067120.29</v>
          </cell>
          <cell r="G53">
            <v>1341315.8600000001</v>
          </cell>
          <cell r="H53">
            <v>1272287.5999999999</v>
          </cell>
        </row>
      </sheetData>
      <sheetData sheetId="3" refreshError="1">
        <row r="3">
          <cell r="A3" t="str">
            <v xml:space="preserve">Калькуляция затрат по участку буровзрывных работ 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5">
          <cell r="A5" t="str">
            <v xml:space="preserve"> Статьи  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>Июнь</v>
          </cell>
          <cell r="H5" t="str">
            <v>Июль</v>
          </cell>
        </row>
        <row r="6"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Объем взорванной горной массы, м3</v>
          </cell>
          <cell r="B7">
            <v>148200</v>
          </cell>
          <cell r="C7">
            <v>138800</v>
          </cell>
          <cell r="D7">
            <v>108000</v>
          </cell>
          <cell r="E7">
            <v>147000</v>
          </cell>
          <cell r="F7">
            <v>167900</v>
          </cell>
          <cell r="G7">
            <v>151100</v>
          </cell>
          <cell r="H7">
            <v>146200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 xml:space="preserve">     в том числе: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 xml:space="preserve"> -порох</v>
          </cell>
          <cell r="B11">
            <v>103695.14</v>
          </cell>
          <cell r="C11">
            <v>123793.39</v>
          </cell>
          <cell r="D11">
            <v>110517.57</v>
          </cell>
          <cell r="E11">
            <v>133968.26999999999</v>
          </cell>
          <cell r="F11">
            <v>150304.74</v>
          </cell>
          <cell r="G11">
            <v>108564</v>
          </cell>
          <cell r="H11">
            <v>68736.800000000003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 xml:space="preserve"> -ДШ</v>
          </cell>
          <cell r="B13">
            <v>48060.47</v>
          </cell>
          <cell r="C13">
            <v>56343.040000000001</v>
          </cell>
          <cell r="D13">
            <v>30246.85</v>
          </cell>
          <cell r="E13">
            <v>39617.71</v>
          </cell>
          <cell r="F13">
            <v>49076.27</v>
          </cell>
          <cell r="G13">
            <v>36483</v>
          </cell>
          <cell r="H13">
            <v>38883.43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 xml:space="preserve"> -прочие </v>
          </cell>
          <cell r="B15">
            <v>3133.22</v>
          </cell>
          <cell r="C15">
            <v>1663.46</v>
          </cell>
          <cell r="D15">
            <v>1516.93</v>
          </cell>
          <cell r="E15">
            <v>1904.63</v>
          </cell>
          <cell r="F15">
            <v>2547.48</v>
          </cell>
          <cell r="G15">
            <v>2354</v>
          </cell>
          <cell r="H15">
            <v>92088.939999999988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Ремонтный фонд</v>
          </cell>
          <cell r="B17">
            <v>3153</v>
          </cell>
          <cell r="C17">
            <v>63661.9</v>
          </cell>
          <cell r="D17">
            <v>86627.4</v>
          </cell>
          <cell r="E17">
            <v>3312</v>
          </cell>
          <cell r="F17">
            <v>478137.5</v>
          </cell>
          <cell r="G17">
            <v>75312</v>
          </cell>
          <cell r="H17">
            <v>0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 и запчасти на тек.ремонт</v>
          </cell>
          <cell r="B19">
            <v>3153</v>
          </cell>
          <cell r="C19">
            <v>3231</v>
          </cell>
          <cell r="D19">
            <v>3312</v>
          </cell>
          <cell r="E19">
            <v>3312</v>
          </cell>
          <cell r="F19">
            <v>0</v>
          </cell>
          <cell r="G19">
            <v>3312</v>
          </cell>
          <cell r="H19">
            <v>0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Содержание основных средств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4168.3999999999996</v>
          </cell>
          <cell r="G21">
            <v>3835</v>
          </cell>
          <cell r="H21">
            <v>4299.93</v>
          </cell>
        </row>
        <row r="22">
          <cell r="A22" t="str">
            <v xml:space="preserve">     в том числе:</v>
          </cell>
        </row>
        <row r="23">
          <cell r="A23" t="str">
            <v xml:space="preserve"> -материалы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4168.3999999999996</v>
          </cell>
          <cell r="G23">
            <v>3835</v>
          </cell>
          <cell r="H23">
            <v>797.93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Инструмент и инвентарь</v>
          </cell>
          <cell r="B25">
            <v>32761.86</v>
          </cell>
          <cell r="C25">
            <v>36269.410000000003</v>
          </cell>
          <cell r="D25">
            <v>29288.21</v>
          </cell>
          <cell r="E25">
            <v>28296.46</v>
          </cell>
          <cell r="F25">
            <v>31461.1</v>
          </cell>
          <cell r="G25">
            <v>30629</v>
          </cell>
          <cell r="H25">
            <v>25180.05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Фонд оплаты труда</v>
          </cell>
          <cell r="B27">
            <v>55444.05</v>
          </cell>
          <cell r="C27">
            <v>38888.29</v>
          </cell>
          <cell r="D27">
            <v>34653.14</v>
          </cell>
          <cell r="E27">
            <v>47441</v>
          </cell>
          <cell r="F27">
            <v>45346.77</v>
          </cell>
          <cell r="G27">
            <v>40157</v>
          </cell>
          <cell r="H27">
            <v>46390.26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Внутризаводское перемещен. грузов</v>
          </cell>
          <cell r="B29">
            <v>65805</v>
          </cell>
          <cell r="C29">
            <v>60619.62</v>
          </cell>
          <cell r="D29">
            <v>59319.21</v>
          </cell>
          <cell r="E29">
            <v>51594</v>
          </cell>
          <cell r="F29">
            <v>48052</v>
          </cell>
          <cell r="G29">
            <v>43987</v>
          </cell>
          <cell r="H29">
            <v>40968.49</v>
          </cell>
        </row>
        <row r="30">
          <cell r="A30" t="str">
            <v xml:space="preserve">      в том числе:</v>
          </cell>
        </row>
        <row r="31">
          <cell r="A31" t="str">
            <v xml:space="preserve"> -услуги хоз. транспорта (ЦПП)</v>
          </cell>
          <cell r="B31">
            <v>65805</v>
          </cell>
          <cell r="C31">
            <v>60619.62</v>
          </cell>
          <cell r="D31">
            <v>59319.21</v>
          </cell>
          <cell r="E31">
            <v>51594</v>
          </cell>
          <cell r="F31">
            <v>48052</v>
          </cell>
          <cell r="G31">
            <v>43987</v>
          </cell>
          <cell r="H31">
            <v>40968.49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 xml:space="preserve">      в том числе: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  <row r="34">
          <cell r="A34" t="str">
            <v>Спецодежда,питание, мыло и т.д.</v>
          </cell>
          <cell r="B34">
            <v>250.83</v>
          </cell>
          <cell r="C34">
            <v>386.24</v>
          </cell>
          <cell r="D34">
            <v>531.57000000000005</v>
          </cell>
          <cell r="E34">
            <v>508</v>
          </cell>
          <cell r="F34">
            <v>515.48</v>
          </cell>
          <cell r="G34">
            <v>453</v>
          </cell>
          <cell r="H34">
            <v>442</v>
          </cell>
        </row>
        <row r="35">
          <cell r="A35" t="str">
            <v>Итого</v>
          </cell>
          <cell r="B35">
            <v>363351.14</v>
          </cell>
          <cell r="C35">
            <v>437089.90999999992</v>
          </cell>
          <cell r="D35">
            <v>415664.43000000005</v>
          </cell>
          <cell r="E35">
            <v>373996.75</v>
          </cell>
          <cell r="F35">
            <v>846008.07000000007</v>
          </cell>
          <cell r="G35">
            <v>389499</v>
          </cell>
          <cell r="H35">
            <v>359661.43999999994</v>
          </cell>
        </row>
        <row r="37">
          <cell r="A37" t="str">
            <v>Калькуляция затрат на производство вскрышных работ</v>
          </cell>
        </row>
        <row r="38">
          <cell r="A38" t="str">
            <v xml:space="preserve"> Статьи   затрат</v>
          </cell>
          <cell r="B38" t="str">
            <v>Январь</v>
          </cell>
          <cell r="C38" t="str">
            <v>Февраль</v>
          </cell>
          <cell r="D38" t="str">
            <v>Март</v>
          </cell>
          <cell r="E38" t="str">
            <v>Апрель</v>
          </cell>
          <cell r="F38" t="str">
            <v>Май</v>
          </cell>
          <cell r="G38" t="str">
            <v>Июнь</v>
          </cell>
          <cell r="H38" t="str">
            <v>Июль</v>
          </cell>
        </row>
        <row r="39">
          <cell r="B39" t="str">
            <v>V вскрыши, м3</v>
          </cell>
          <cell r="C39" t="str">
            <v>V вскрыши, м3</v>
          </cell>
          <cell r="D39" t="str">
            <v>V вскрыши, м3</v>
          </cell>
          <cell r="E39" t="str">
            <v>V вскрыши, м3</v>
          </cell>
          <cell r="F39" t="str">
            <v>V вскрыши, м3</v>
          </cell>
          <cell r="G39" t="str">
            <v>V вскрыши, м3</v>
          </cell>
          <cell r="H39" t="str">
            <v>V вскрыши, м3</v>
          </cell>
        </row>
        <row r="40">
          <cell r="A40" t="str">
            <v>Объем вскрыши, м3</v>
          </cell>
          <cell r="B40">
            <v>80003</v>
          </cell>
          <cell r="C40">
            <v>76014</v>
          </cell>
          <cell r="D40">
            <v>91472</v>
          </cell>
          <cell r="E40">
            <v>97500</v>
          </cell>
          <cell r="F40">
            <v>150002</v>
          </cell>
          <cell r="G40">
            <v>137067</v>
          </cell>
          <cell r="H40">
            <v>130802</v>
          </cell>
        </row>
        <row r="41">
          <cell r="A41" t="str">
            <v>Услуги УБВР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24690.07</v>
          </cell>
          <cell r="G41">
            <v>44080</v>
          </cell>
          <cell r="H41">
            <v>144160</v>
          </cell>
        </row>
        <row r="42">
          <cell r="A42" t="str">
            <v>Дизтопливо</v>
          </cell>
          <cell r="B42">
            <v>44190.33</v>
          </cell>
          <cell r="C42">
            <v>43927.94</v>
          </cell>
          <cell r="D42">
            <v>46858.12</v>
          </cell>
          <cell r="E42">
            <v>56235.77</v>
          </cell>
          <cell r="F42">
            <v>67374.25</v>
          </cell>
          <cell r="G42">
            <v>79185</v>
          </cell>
          <cell r="H42">
            <v>79665.070000000007</v>
          </cell>
        </row>
        <row r="43">
          <cell r="A43" t="str">
            <v>Электроэнергия</v>
          </cell>
          <cell r="B43">
            <v>91845</v>
          </cell>
          <cell r="C43">
            <v>77671</v>
          </cell>
          <cell r="D43">
            <v>83436</v>
          </cell>
          <cell r="E43">
            <v>88229</v>
          </cell>
          <cell r="F43">
            <v>108954</v>
          </cell>
          <cell r="G43">
            <v>78875</v>
          </cell>
          <cell r="H43">
            <v>144824</v>
          </cell>
        </row>
        <row r="44">
          <cell r="A44" t="str">
            <v>Ремонтный фонд</v>
          </cell>
          <cell r="B44">
            <v>121274.6</v>
          </cell>
          <cell r="C44">
            <v>79753.3</v>
          </cell>
          <cell r="D44">
            <v>96876.2</v>
          </cell>
          <cell r="E44">
            <v>150828.79999999999</v>
          </cell>
          <cell r="F44">
            <v>99104.9</v>
          </cell>
          <cell r="G44">
            <v>170000</v>
          </cell>
          <cell r="H44">
            <v>0</v>
          </cell>
        </row>
        <row r="45">
          <cell r="A45" t="str">
            <v xml:space="preserve">     в том числе:</v>
          </cell>
        </row>
        <row r="46">
          <cell r="A46" t="str">
            <v xml:space="preserve"> -материалы и запчасти на тек.рем.</v>
          </cell>
          <cell r="B46">
            <v>36154.400000000001</v>
          </cell>
          <cell r="C46">
            <v>37048.800000000003</v>
          </cell>
          <cell r="D46">
            <v>38000</v>
          </cell>
          <cell r="E46">
            <v>38000</v>
          </cell>
          <cell r="F46">
            <v>0</v>
          </cell>
          <cell r="G46">
            <v>22000</v>
          </cell>
          <cell r="H46">
            <v>0</v>
          </cell>
        </row>
        <row r="47">
          <cell r="A47" t="str">
            <v xml:space="preserve"> -услуги ЭМЦ</v>
          </cell>
          <cell r="B47">
            <v>85120.2</v>
          </cell>
          <cell r="C47">
            <v>42704.5</v>
          </cell>
          <cell r="D47">
            <v>58876.2</v>
          </cell>
          <cell r="E47">
            <v>112828.8</v>
          </cell>
          <cell r="F47">
            <v>99104.9</v>
          </cell>
          <cell r="G47">
            <v>148000</v>
          </cell>
          <cell r="H47">
            <v>0</v>
          </cell>
        </row>
        <row r="48">
          <cell r="A48" t="str">
            <v>Содержание основных средств</v>
          </cell>
          <cell r="B48">
            <v>3145</v>
          </cell>
          <cell r="C48">
            <v>40718.699999999997</v>
          </cell>
          <cell r="D48">
            <v>57814</v>
          </cell>
          <cell r="E48">
            <v>102142</v>
          </cell>
          <cell r="F48">
            <v>103260</v>
          </cell>
          <cell r="G48">
            <v>53589</v>
          </cell>
          <cell r="H48">
            <v>38120</v>
          </cell>
        </row>
        <row r="49">
          <cell r="A49" t="str">
            <v xml:space="preserve">     в том числе:</v>
          </cell>
        </row>
        <row r="50">
          <cell r="A50" t="str">
            <v xml:space="preserve"> -материалы</v>
          </cell>
          <cell r="B50">
            <v>2396</v>
          </cell>
          <cell r="C50">
            <v>21518.7</v>
          </cell>
          <cell r="D50">
            <v>57814</v>
          </cell>
          <cell r="E50">
            <v>14562</v>
          </cell>
          <cell r="F50">
            <v>14474</v>
          </cell>
          <cell r="G50">
            <v>9221</v>
          </cell>
          <cell r="H50">
            <v>38120</v>
          </cell>
        </row>
        <row r="51">
          <cell r="A51" t="str">
            <v xml:space="preserve"> -масла и смазки</v>
          </cell>
          <cell r="B51">
            <v>0</v>
          </cell>
          <cell r="C51">
            <v>0</v>
          </cell>
          <cell r="D51">
            <v>0</v>
          </cell>
          <cell r="E51">
            <v>27620</v>
          </cell>
          <cell r="F51">
            <v>56106</v>
          </cell>
          <cell r="G51">
            <v>21568</v>
          </cell>
          <cell r="H51">
            <v>0</v>
          </cell>
        </row>
        <row r="52">
          <cell r="A52" t="str">
            <v xml:space="preserve"> -продукция на собственные нужды</v>
          </cell>
          <cell r="B52">
            <v>749</v>
          </cell>
          <cell r="C52">
            <v>19200</v>
          </cell>
          <cell r="D52">
            <v>0</v>
          </cell>
          <cell r="E52">
            <v>59960</v>
          </cell>
          <cell r="F52">
            <v>32680</v>
          </cell>
          <cell r="G52">
            <v>22800</v>
          </cell>
          <cell r="H52">
            <v>0</v>
          </cell>
        </row>
        <row r="53">
          <cell r="A53" t="str">
            <v>Инструмент и инвентарь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Амортизация основных средств</v>
          </cell>
          <cell r="B54">
            <v>47186</v>
          </cell>
          <cell r="C54">
            <v>47503</v>
          </cell>
          <cell r="D54">
            <v>62324</v>
          </cell>
          <cell r="E54">
            <v>62324</v>
          </cell>
          <cell r="F54">
            <v>62269</v>
          </cell>
          <cell r="G54">
            <v>69695</v>
          </cell>
          <cell r="H54">
            <v>62630</v>
          </cell>
        </row>
        <row r="55">
          <cell r="A55" t="str">
            <v>Фонд оплаты труда</v>
          </cell>
          <cell r="B55">
            <v>65325.120000000003</v>
          </cell>
          <cell r="C55">
            <v>76717.399999999994</v>
          </cell>
          <cell r="D55">
            <v>73265.34</v>
          </cell>
          <cell r="E55">
            <v>93348.52</v>
          </cell>
          <cell r="F55">
            <v>107854.86</v>
          </cell>
          <cell r="G55">
            <v>119148</v>
          </cell>
          <cell r="H55">
            <v>128059.35</v>
          </cell>
        </row>
        <row r="56">
          <cell r="A56" t="str">
            <v>Отчисления во внебюдж.фонды</v>
          </cell>
          <cell r="B56">
            <v>25150.17</v>
          </cell>
          <cell r="C56">
            <v>35644.03</v>
          </cell>
          <cell r="D56">
            <v>31357.57</v>
          </cell>
          <cell r="E56">
            <v>39953.17</v>
          </cell>
          <cell r="F56">
            <v>46161.88</v>
          </cell>
          <cell r="G56">
            <v>50995</v>
          </cell>
          <cell r="H56">
            <v>54809.4</v>
          </cell>
        </row>
        <row r="57">
          <cell r="A57" t="str">
            <v>Внутризаводское перемещен. грузов</v>
          </cell>
          <cell r="B57">
            <v>424880</v>
          </cell>
          <cell r="C57">
            <v>371266</v>
          </cell>
          <cell r="D57">
            <v>436238.48</v>
          </cell>
          <cell r="E57">
            <v>209888</v>
          </cell>
          <cell r="F57">
            <v>332516</v>
          </cell>
          <cell r="G57">
            <v>378948</v>
          </cell>
          <cell r="H57">
            <v>422300</v>
          </cell>
        </row>
        <row r="58">
          <cell r="A58" t="str">
            <v xml:space="preserve">      в том числе:</v>
          </cell>
        </row>
        <row r="59">
          <cell r="A59" t="str">
            <v xml:space="preserve"> -услуги техн.транспорта (ЦТТ)</v>
          </cell>
          <cell r="B59">
            <v>424880</v>
          </cell>
          <cell r="C59">
            <v>371266</v>
          </cell>
          <cell r="D59">
            <v>436238.48</v>
          </cell>
          <cell r="E59">
            <v>209888</v>
          </cell>
          <cell r="F59">
            <v>332516</v>
          </cell>
          <cell r="G59">
            <v>378948</v>
          </cell>
          <cell r="H59">
            <v>422300</v>
          </cell>
        </row>
        <row r="60">
          <cell r="A60" t="str">
            <v>Итого</v>
          </cell>
          <cell r="B60">
            <v>822996.22</v>
          </cell>
          <cell r="C60">
            <v>773201.37</v>
          </cell>
          <cell r="D60">
            <v>888169.71</v>
          </cell>
          <cell r="E60">
            <v>802949.26</v>
          </cell>
          <cell r="F60">
            <v>952184.96</v>
          </cell>
          <cell r="G60">
            <v>1044515</v>
          </cell>
          <cell r="H60">
            <v>1074567.82</v>
          </cell>
        </row>
        <row r="62">
          <cell r="A62" t="str">
            <v>Калькуляция затрат на добычу сырого известняка</v>
          </cell>
        </row>
        <row r="64">
          <cell r="A64" t="str">
            <v xml:space="preserve"> Статьи   затрат</v>
          </cell>
          <cell r="B64" t="str">
            <v>Январь</v>
          </cell>
          <cell r="C64" t="str">
            <v>Февраль</v>
          </cell>
          <cell r="D64" t="str">
            <v>Март</v>
          </cell>
          <cell r="E64" t="str">
            <v>Апрель</v>
          </cell>
          <cell r="F64" t="str">
            <v>Май</v>
          </cell>
          <cell r="G64" t="str">
            <v>Июнь</v>
          </cell>
          <cell r="H64" t="str">
            <v>Июль</v>
          </cell>
          <cell r="I64" t="str">
            <v xml:space="preserve">Август </v>
          </cell>
        </row>
        <row r="65">
          <cell r="B65" t="str">
            <v>V изв-ка, тн</v>
          </cell>
          <cell r="C65" t="str">
            <v>V изв-ка, тн</v>
          </cell>
          <cell r="D65" t="str">
            <v>V изв-ка, тн</v>
          </cell>
          <cell r="E65" t="str">
            <v>V изв-ка, тн</v>
          </cell>
          <cell r="F65" t="str">
            <v>V изв-ка, тн</v>
          </cell>
          <cell r="G65" t="str">
            <v>V изв-ка, тн</v>
          </cell>
          <cell r="H65" t="str">
            <v>V изв-ка, тн</v>
          </cell>
          <cell r="I65" t="str">
            <v>V изв-ка, тн</v>
          </cell>
        </row>
        <row r="66">
          <cell r="A66" t="str">
            <v>Объем сырого известняка, тонн</v>
          </cell>
          <cell r="B66">
            <v>260862</v>
          </cell>
          <cell r="C66">
            <v>297831</v>
          </cell>
          <cell r="D66">
            <v>217948</v>
          </cell>
          <cell r="E66">
            <v>307000</v>
          </cell>
          <cell r="F66">
            <v>308568</v>
          </cell>
          <cell r="G66">
            <v>324406</v>
          </cell>
          <cell r="H66">
            <v>320050</v>
          </cell>
          <cell r="I66">
            <v>332184</v>
          </cell>
        </row>
        <row r="67">
          <cell r="A67" t="str">
            <v>Услуги УБВР</v>
          </cell>
          <cell r="B67">
            <v>363351.14</v>
          </cell>
          <cell r="C67">
            <v>437089.91</v>
          </cell>
          <cell r="D67">
            <v>415664.43</v>
          </cell>
          <cell r="E67">
            <v>373996.75</v>
          </cell>
          <cell r="F67">
            <v>821318</v>
          </cell>
          <cell r="G67">
            <v>345419</v>
          </cell>
          <cell r="H67">
            <v>215501.44</v>
          </cell>
          <cell r="I67">
            <v>427058.05</v>
          </cell>
        </row>
        <row r="68">
          <cell r="A68" t="str">
            <v>Бензин</v>
          </cell>
          <cell r="B68">
            <v>1155.96</v>
          </cell>
          <cell r="C68">
            <v>987.55</v>
          </cell>
          <cell r="D68">
            <v>297.35000000000002</v>
          </cell>
          <cell r="E68">
            <v>1477.53</v>
          </cell>
          <cell r="F68">
            <v>966.99</v>
          </cell>
          <cell r="G68">
            <v>3095</v>
          </cell>
          <cell r="H68">
            <v>1444.89</v>
          </cell>
          <cell r="I68">
            <v>1977.27</v>
          </cell>
        </row>
        <row r="69">
          <cell r="A69" t="str">
            <v>Дизтопливо</v>
          </cell>
          <cell r="B69">
            <v>66285.490000000005</v>
          </cell>
          <cell r="C69">
            <v>65891.91</v>
          </cell>
          <cell r="D69">
            <v>70292.070000000007</v>
          </cell>
          <cell r="E69">
            <v>84353.66</v>
          </cell>
          <cell r="F69">
            <v>101061.37</v>
          </cell>
          <cell r="G69">
            <v>118778</v>
          </cell>
          <cell r="H69">
            <v>119497.62</v>
          </cell>
          <cell r="I69">
            <v>111902.06</v>
          </cell>
        </row>
        <row r="70">
          <cell r="A70" t="str">
            <v>Электроэнергия</v>
          </cell>
          <cell r="B70">
            <v>175263.98</v>
          </cell>
          <cell r="C70">
            <v>175336.06</v>
          </cell>
          <cell r="D70">
            <v>122586</v>
          </cell>
          <cell r="E70">
            <v>150467</v>
          </cell>
          <cell r="F70">
            <v>125284</v>
          </cell>
          <cell r="G70">
            <v>113324</v>
          </cell>
          <cell r="H70">
            <v>189341</v>
          </cell>
          <cell r="I70">
            <v>218218.56</v>
          </cell>
        </row>
        <row r="71">
          <cell r="A71" t="str">
            <v>Погашение ГПР</v>
          </cell>
          <cell r="B71">
            <v>822996.22</v>
          </cell>
          <cell r="C71">
            <v>773200.67</v>
          </cell>
          <cell r="D71">
            <v>683604.71</v>
          </cell>
          <cell r="E71">
            <v>833900.26</v>
          </cell>
          <cell r="F71">
            <v>646519.96</v>
          </cell>
          <cell r="G71">
            <v>804488</v>
          </cell>
          <cell r="H71">
            <v>862600.97</v>
          </cell>
          <cell r="I71">
            <v>861419.49</v>
          </cell>
        </row>
        <row r="72">
          <cell r="A72" t="str">
            <v>Ремонтный фонд</v>
          </cell>
          <cell r="B72">
            <v>440137.89999999997</v>
          </cell>
          <cell r="C72">
            <v>394373.7</v>
          </cell>
          <cell r="D72">
            <v>175040.2</v>
          </cell>
          <cell r="E72">
            <v>559657.9</v>
          </cell>
          <cell r="F72">
            <v>514899</v>
          </cell>
          <cell r="G72">
            <v>692635</v>
          </cell>
          <cell r="H72">
            <v>578612</v>
          </cell>
          <cell r="I72">
            <v>459650</v>
          </cell>
        </row>
        <row r="73">
          <cell r="A73" t="str">
            <v xml:space="preserve">     в том числе:</v>
          </cell>
        </row>
        <row r="74">
          <cell r="A74" t="str">
            <v xml:space="preserve"> -материалы на капремонт оборудования</v>
          </cell>
          <cell r="B74">
            <v>250000</v>
          </cell>
          <cell r="C74">
            <v>250000</v>
          </cell>
          <cell r="D74">
            <v>0</v>
          </cell>
          <cell r="E74">
            <v>300000</v>
          </cell>
          <cell r="F74">
            <v>360000</v>
          </cell>
          <cell r="G74">
            <v>350000</v>
          </cell>
          <cell r="H74">
            <v>360000</v>
          </cell>
          <cell r="I74">
            <v>220000</v>
          </cell>
        </row>
        <row r="75">
          <cell r="A75" t="str">
            <v xml:space="preserve"> -материалы на капремонт зданий и сооруж.</v>
          </cell>
          <cell r="B75">
            <v>0</v>
          </cell>
          <cell r="H75">
            <v>0</v>
          </cell>
          <cell r="I75">
            <v>0</v>
          </cell>
        </row>
        <row r="76">
          <cell r="A76" t="str">
            <v xml:space="preserve"> -материалы и запчасти на тек.ремонт</v>
          </cell>
          <cell r="B76">
            <v>54231.6</v>
          </cell>
          <cell r="C76">
            <v>55573.2</v>
          </cell>
          <cell r="D76">
            <v>57000</v>
          </cell>
          <cell r="E76">
            <v>57000</v>
          </cell>
          <cell r="F76">
            <v>0</v>
          </cell>
          <cell r="G76">
            <v>130010</v>
          </cell>
          <cell r="H76">
            <v>40500</v>
          </cell>
          <cell r="I76">
            <v>61650</v>
          </cell>
        </row>
        <row r="77">
          <cell r="A77" t="str">
            <v xml:space="preserve"> -услуги РСУ</v>
          </cell>
          <cell r="B77">
            <v>8226</v>
          </cell>
          <cell r="C77">
            <v>8226</v>
          </cell>
          <cell r="D77">
            <v>6953</v>
          </cell>
          <cell r="E77">
            <v>7243</v>
          </cell>
          <cell r="F77">
            <v>6242</v>
          </cell>
          <cell r="G77">
            <v>4625</v>
          </cell>
          <cell r="H77">
            <v>8112</v>
          </cell>
          <cell r="I77">
            <v>0</v>
          </cell>
        </row>
        <row r="78">
          <cell r="A78" t="str">
            <v xml:space="preserve"> -услуги ЭМЦ</v>
          </cell>
          <cell r="B78">
            <v>127680.3</v>
          </cell>
          <cell r="C78">
            <v>80574.5</v>
          </cell>
          <cell r="D78">
            <v>111087.2</v>
          </cell>
          <cell r="E78">
            <v>195414.9</v>
          </cell>
          <cell r="F78">
            <v>148657</v>
          </cell>
          <cell r="G78">
            <v>208000</v>
          </cell>
          <cell r="H78">
            <v>170000</v>
          </cell>
          <cell r="I78">
            <v>178000</v>
          </cell>
        </row>
        <row r="79">
          <cell r="A79" t="str">
            <v>Содержание основных средств</v>
          </cell>
          <cell r="B79">
            <v>79071.360000000001</v>
          </cell>
          <cell r="C79">
            <v>131949.85999999999</v>
          </cell>
          <cell r="D79">
            <v>137318.38</v>
          </cell>
          <cell r="E79">
            <v>191884.38</v>
          </cell>
          <cell r="F79">
            <v>193588.87999999998</v>
          </cell>
          <cell r="G79">
            <v>114549</v>
          </cell>
          <cell r="H79">
            <v>92985.4</v>
          </cell>
          <cell r="I79">
            <v>146258.65</v>
          </cell>
        </row>
        <row r="80">
          <cell r="A80" t="str">
            <v xml:space="preserve">     в том числе:</v>
          </cell>
        </row>
        <row r="81">
          <cell r="A81" t="str">
            <v xml:space="preserve"> -материалы</v>
          </cell>
          <cell r="B81">
            <v>4684.17</v>
          </cell>
          <cell r="C81">
            <v>32490.78</v>
          </cell>
          <cell r="D81">
            <v>19054.38</v>
          </cell>
          <cell r="E81">
            <v>23506.22</v>
          </cell>
          <cell r="F81">
            <v>85088.79</v>
          </cell>
          <cell r="G81">
            <v>15286</v>
          </cell>
          <cell r="H81">
            <v>28767.53</v>
          </cell>
          <cell r="I81">
            <v>43463.86</v>
          </cell>
        </row>
        <row r="82">
          <cell r="A82" t="str">
            <v xml:space="preserve"> -масла и смазки</v>
          </cell>
          <cell r="B82">
            <v>16517.53</v>
          </cell>
          <cell r="C82">
            <v>22677.08</v>
          </cell>
          <cell r="D82">
            <v>24905.71</v>
          </cell>
          <cell r="E82">
            <v>41429.56</v>
          </cell>
          <cell r="F82">
            <v>21709.75</v>
          </cell>
          <cell r="G82">
            <v>32351</v>
          </cell>
          <cell r="H82">
            <v>26581.87</v>
          </cell>
          <cell r="I82">
            <v>31431.61</v>
          </cell>
        </row>
        <row r="83">
          <cell r="A83" t="str">
            <v xml:space="preserve"> -продукция на собственные нужды</v>
          </cell>
          <cell r="B83">
            <v>1123</v>
          </cell>
          <cell r="C83">
            <v>28800</v>
          </cell>
          <cell r="D83">
            <v>43822.8</v>
          </cell>
          <cell r="E83">
            <v>89938</v>
          </cell>
          <cell r="F83">
            <v>49659</v>
          </cell>
          <cell r="G83">
            <v>34200</v>
          </cell>
          <cell r="H83">
            <v>3000</v>
          </cell>
          <cell r="I83">
            <v>36261</v>
          </cell>
        </row>
        <row r="84">
          <cell r="A84" t="str">
            <v xml:space="preserve"> -услуги Ситовской котельной</v>
          </cell>
          <cell r="B84">
            <v>36961</v>
          </cell>
          <cell r="C84">
            <v>31294</v>
          </cell>
          <cell r="D84">
            <v>30823</v>
          </cell>
          <cell r="E84">
            <v>12463</v>
          </cell>
          <cell r="F84">
            <v>7623</v>
          </cell>
          <cell r="G84">
            <v>6548</v>
          </cell>
          <cell r="H84">
            <v>8910</v>
          </cell>
          <cell r="I84">
            <v>8177</v>
          </cell>
        </row>
        <row r="85">
          <cell r="A85" t="str">
            <v xml:space="preserve"> -услуги КИП, РИП и метрологии</v>
          </cell>
          <cell r="B85">
            <v>3099.66</v>
          </cell>
          <cell r="C85">
            <v>2694</v>
          </cell>
          <cell r="D85">
            <v>2783</v>
          </cell>
          <cell r="E85">
            <v>3235</v>
          </cell>
          <cell r="F85">
            <v>3352</v>
          </cell>
          <cell r="G85">
            <v>3508</v>
          </cell>
          <cell r="H85">
            <v>3498</v>
          </cell>
          <cell r="I85">
            <v>3671</v>
          </cell>
        </row>
        <row r="86">
          <cell r="A86" t="str">
            <v xml:space="preserve"> -услуги УТД и С</v>
          </cell>
          <cell r="B86">
            <v>16392</v>
          </cell>
          <cell r="C86">
            <v>13486</v>
          </cell>
          <cell r="D86">
            <v>15528</v>
          </cell>
          <cell r="E86">
            <v>20810</v>
          </cell>
          <cell r="F86">
            <v>24300</v>
          </cell>
          <cell r="G86">
            <v>17603</v>
          </cell>
          <cell r="H86">
            <v>21756</v>
          </cell>
          <cell r="I86">
            <v>22525</v>
          </cell>
        </row>
        <row r="87">
          <cell r="A87" t="str">
            <v xml:space="preserve"> -вода и стоки</v>
          </cell>
          <cell r="B87">
            <v>294</v>
          </cell>
          <cell r="C87">
            <v>508</v>
          </cell>
          <cell r="D87">
            <v>401.49</v>
          </cell>
          <cell r="E87">
            <v>481</v>
          </cell>
          <cell r="F87">
            <v>464</v>
          </cell>
          <cell r="G87">
            <v>401</v>
          </cell>
          <cell r="H87">
            <v>472</v>
          </cell>
          <cell r="I87">
            <v>708.18</v>
          </cell>
        </row>
        <row r="88">
          <cell r="A88" t="str">
            <v xml:space="preserve"> -услуги сторонних организаций</v>
          </cell>
          <cell r="B88">
            <v>0</v>
          </cell>
          <cell r="C88">
            <v>0</v>
          </cell>
          <cell r="D88">
            <v>0</v>
          </cell>
          <cell r="E88">
            <v>21.6</v>
          </cell>
          <cell r="F88">
            <v>1392.34</v>
          </cell>
          <cell r="G88">
            <v>4652</v>
          </cell>
          <cell r="H88">
            <v>0</v>
          </cell>
          <cell r="I88">
            <v>21</v>
          </cell>
        </row>
        <row r="89">
          <cell r="A89" t="str">
            <v>Инструмент и инвентарь</v>
          </cell>
          <cell r="B89">
            <v>39452.839999999997</v>
          </cell>
          <cell r="C89">
            <v>30365.25</v>
          </cell>
          <cell r="D89">
            <v>19004.91</v>
          </cell>
          <cell r="E89">
            <v>17751.13</v>
          </cell>
          <cell r="F89">
            <v>91271.99</v>
          </cell>
          <cell r="G89">
            <v>-19984</v>
          </cell>
          <cell r="H89">
            <v>21818.080000000002</v>
          </cell>
          <cell r="I89">
            <v>16462.07</v>
          </cell>
        </row>
        <row r="90">
          <cell r="A90" t="str">
            <v>Амортизация основных средств</v>
          </cell>
          <cell r="B90">
            <v>70778</v>
          </cell>
          <cell r="C90">
            <v>71256</v>
          </cell>
          <cell r="D90">
            <v>93485</v>
          </cell>
          <cell r="E90">
            <v>93485</v>
          </cell>
          <cell r="F90">
            <v>93404</v>
          </cell>
          <cell r="G90">
            <v>86594</v>
          </cell>
          <cell r="H90">
            <v>93946</v>
          </cell>
          <cell r="I90">
            <v>94158</v>
          </cell>
        </row>
        <row r="91">
          <cell r="A91" t="str">
            <v>Фонд оплаты труда</v>
          </cell>
          <cell r="B91">
            <v>153246.93</v>
          </cell>
          <cell r="C91">
            <v>156015.57999999999</v>
          </cell>
          <cell r="D91">
            <v>153085.57999999999</v>
          </cell>
          <cell r="E91">
            <v>199952.52</v>
          </cell>
          <cell r="F91">
            <v>233090.99</v>
          </cell>
          <cell r="G91">
            <v>272621</v>
          </cell>
          <cell r="H91">
            <v>269029.52</v>
          </cell>
          <cell r="I91">
            <v>272149.61</v>
          </cell>
        </row>
        <row r="92">
          <cell r="A92" t="str">
            <v>Отчисления во внебюдж. фонды</v>
          </cell>
          <cell r="B92">
            <v>58877.47</v>
          </cell>
          <cell r="C92">
            <v>69029.06</v>
          </cell>
          <cell r="D92">
            <v>65521.22</v>
          </cell>
          <cell r="E92">
            <v>80357.460000000006</v>
          </cell>
          <cell r="F92">
            <v>98062.49</v>
          </cell>
          <cell r="G92">
            <v>116808</v>
          </cell>
          <cell r="H92">
            <v>112618.04999999999</v>
          </cell>
          <cell r="I92">
            <v>115248.02</v>
          </cell>
        </row>
        <row r="93">
          <cell r="A93" t="str">
            <v>Внутризаводское перемещение грузов</v>
          </cell>
          <cell r="B93">
            <v>1232350.1299999999</v>
          </cell>
          <cell r="C93">
            <v>1264421.3800000001</v>
          </cell>
          <cell r="D93">
            <v>1490244.07</v>
          </cell>
          <cell r="E93">
            <v>1690007.91</v>
          </cell>
          <cell r="F93">
            <v>1632932.84</v>
          </cell>
          <cell r="G93">
            <v>1749530</v>
          </cell>
          <cell r="H93">
            <v>1703944.22</v>
          </cell>
          <cell r="I93">
            <v>1336445.77</v>
          </cell>
        </row>
        <row r="94">
          <cell r="A94" t="str">
            <v xml:space="preserve">      в том числе:</v>
          </cell>
        </row>
        <row r="95">
          <cell r="A95" t="str">
            <v xml:space="preserve"> -услуги хоз. транспорта (ЦПП)</v>
          </cell>
          <cell r="B95">
            <v>5549.13</v>
          </cell>
          <cell r="C95">
            <v>15402.56</v>
          </cell>
          <cell r="D95">
            <v>29937.24</v>
          </cell>
          <cell r="E95">
            <v>16927.91</v>
          </cell>
          <cell r="F95">
            <v>23331.84</v>
          </cell>
          <cell r="G95">
            <v>21188</v>
          </cell>
          <cell r="H95">
            <v>27204.22</v>
          </cell>
          <cell r="I95">
            <v>29638.77</v>
          </cell>
        </row>
        <row r="96">
          <cell r="A96" t="str">
            <v xml:space="preserve"> -услуги техн.транспорта (ЦТТ)</v>
          </cell>
          <cell r="B96">
            <v>1226550</v>
          </cell>
          <cell r="C96">
            <v>1249018.82</v>
          </cell>
          <cell r="D96">
            <v>1460306.83</v>
          </cell>
          <cell r="E96">
            <v>1673080</v>
          </cell>
          <cell r="F96">
            <v>1609601</v>
          </cell>
          <cell r="G96">
            <v>1728342</v>
          </cell>
          <cell r="H96">
            <v>1676703</v>
          </cell>
          <cell r="I96">
            <v>1305885</v>
          </cell>
        </row>
        <row r="97">
          <cell r="A97" t="str">
            <v xml:space="preserve"> -услуги ж.д.транспорта</v>
          </cell>
          <cell r="B97">
            <v>251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37</v>
          </cell>
          <cell r="I97">
            <v>922</v>
          </cell>
        </row>
        <row r="98">
          <cell r="A98" t="str">
            <v>Прочие расходы</v>
          </cell>
          <cell r="B98">
            <v>505139.67</v>
          </cell>
          <cell r="C98">
            <v>308750.33999999997</v>
          </cell>
          <cell r="D98">
            <v>232809.1</v>
          </cell>
          <cell r="E98">
            <v>299018.68</v>
          </cell>
          <cell r="F98">
            <v>282698.33999999997</v>
          </cell>
          <cell r="G98">
            <v>336209.68</v>
          </cell>
          <cell r="H98">
            <v>335211.46000000002</v>
          </cell>
          <cell r="I98">
            <v>877926.36</v>
          </cell>
        </row>
        <row r="99">
          <cell r="A99" t="str">
            <v xml:space="preserve">      в том числе:</v>
          </cell>
        </row>
        <row r="100">
          <cell r="A100" t="str">
            <v>Спецодежда,питание, мыло и т.д.</v>
          </cell>
          <cell r="B100">
            <v>54241.67</v>
          </cell>
          <cell r="C100">
            <v>23880.34</v>
          </cell>
          <cell r="D100">
            <v>6308.6</v>
          </cell>
          <cell r="E100">
            <v>2533.6799999999998</v>
          </cell>
          <cell r="F100">
            <v>4667.34</v>
          </cell>
          <cell r="G100">
            <v>4506</v>
          </cell>
          <cell r="H100">
            <v>16847.71</v>
          </cell>
          <cell r="I100">
            <v>7042.36</v>
          </cell>
        </row>
        <row r="101">
          <cell r="A101" t="str">
            <v>Услуги Ситовского быткомбината</v>
          </cell>
          <cell r="B101">
            <v>21444</v>
          </cell>
          <cell r="C101">
            <v>19256</v>
          </cell>
          <cell r="D101">
            <v>18270</v>
          </cell>
          <cell r="E101">
            <v>20035</v>
          </cell>
          <cell r="F101">
            <v>16675</v>
          </cell>
          <cell r="G101">
            <v>16219</v>
          </cell>
          <cell r="H101">
            <v>18287</v>
          </cell>
          <cell r="I101">
            <v>20661</v>
          </cell>
        </row>
        <row r="102">
          <cell r="A102" t="str">
            <v>Плата за землю</v>
          </cell>
          <cell r="B102">
            <v>12016</v>
          </cell>
          <cell r="C102">
            <v>12016</v>
          </cell>
          <cell r="D102">
            <v>12016</v>
          </cell>
          <cell r="E102">
            <v>12016</v>
          </cell>
          <cell r="F102">
            <v>12016</v>
          </cell>
          <cell r="G102">
            <v>12015.68</v>
          </cell>
          <cell r="H102">
            <v>11870.35</v>
          </cell>
          <cell r="I102">
            <v>11994</v>
          </cell>
        </row>
        <row r="103">
          <cell r="A103" t="str">
            <v>Налог за пользование недрами</v>
          </cell>
          <cell r="B103">
            <v>72515</v>
          </cell>
          <cell r="C103">
            <v>88991</v>
          </cell>
          <cell r="D103">
            <v>93324</v>
          </cell>
          <cell r="E103">
            <v>75526</v>
          </cell>
          <cell r="F103">
            <v>104102</v>
          </cell>
          <cell r="G103">
            <v>104356</v>
          </cell>
          <cell r="H103">
            <v>109820</v>
          </cell>
          <cell r="I103">
            <v>98270</v>
          </cell>
        </row>
        <row r="104">
          <cell r="A104" t="str">
            <v>Отчисления на воспроизводство МСБ</v>
          </cell>
          <cell r="B104">
            <v>344923</v>
          </cell>
          <cell r="C104">
            <v>144643</v>
          </cell>
          <cell r="D104">
            <v>102712</v>
          </cell>
          <cell r="E104">
            <v>188908</v>
          </cell>
          <cell r="F104">
            <v>145238</v>
          </cell>
          <cell r="G104">
            <v>197471</v>
          </cell>
          <cell r="H104">
            <v>158982</v>
          </cell>
          <cell r="I104">
            <v>739959</v>
          </cell>
        </row>
        <row r="105">
          <cell r="A105" t="str">
            <v>Улуги сторонних организаций</v>
          </cell>
          <cell r="B105">
            <v>0</v>
          </cell>
          <cell r="C105">
            <v>21</v>
          </cell>
          <cell r="D105">
            <v>178.5</v>
          </cell>
          <cell r="E105">
            <v>0</v>
          </cell>
          <cell r="F105">
            <v>0</v>
          </cell>
          <cell r="G105">
            <v>1642</v>
          </cell>
          <cell r="H105">
            <v>19404.400000000001</v>
          </cell>
          <cell r="I105">
            <v>0</v>
          </cell>
        </row>
        <row r="106">
          <cell r="A106" t="str">
            <v>Прочие денежные расходы</v>
          </cell>
          <cell r="B106">
            <v>0</v>
          </cell>
          <cell r="C106">
            <v>19943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Итого</v>
          </cell>
          <cell r="B107">
            <v>4008107.0900000003</v>
          </cell>
          <cell r="C107">
            <v>3878667.2700000005</v>
          </cell>
          <cell r="D107">
            <v>3658953.02</v>
          </cell>
          <cell r="E107">
            <v>4576310.18</v>
          </cell>
          <cell r="F107">
            <v>4835098.8499999996</v>
          </cell>
          <cell r="G107">
            <v>4734066.68</v>
          </cell>
          <cell r="H107">
            <v>4596550.6499999994</v>
          </cell>
          <cell r="I107">
            <v>4938873.91</v>
          </cell>
        </row>
      </sheetData>
      <sheetData sheetId="4" refreshError="1">
        <row r="2">
          <cell r="A2" t="str">
            <v>Калькуляция затрат на производство готовой продукции ДОФ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пр-ва, тн.</v>
          </cell>
          <cell r="C5" t="str">
            <v>V пр-ва, тн.</v>
          </cell>
          <cell r="D5" t="str">
            <v>V пр-ва, тн.</v>
          </cell>
          <cell r="E5" t="str">
            <v>V пр-ва, тн.</v>
          </cell>
          <cell r="F5" t="str">
            <v>V пр-ва, тн.</v>
          </cell>
          <cell r="G5" t="str">
            <v>V пр-ва, тн.</v>
          </cell>
          <cell r="H5" t="str">
            <v>V пр-ва, тн.</v>
          </cell>
          <cell r="I5" t="str">
            <v>V пр-ва, тн.</v>
          </cell>
        </row>
        <row r="6">
          <cell r="A6" t="str">
            <v>Объем производства, тонн</v>
          </cell>
          <cell r="B6">
            <v>200498</v>
          </cell>
          <cell r="C6">
            <v>217230.3</v>
          </cell>
          <cell r="D6">
            <v>166648.70000000001</v>
          </cell>
          <cell r="E6">
            <v>226681.1</v>
          </cell>
          <cell r="F6">
            <v>235023</v>
          </cell>
          <cell r="G6">
            <v>243652.6</v>
          </cell>
          <cell r="H6">
            <v>240688.2</v>
          </cell>
          <cell r="I6">
            <v>244642.1</v>
          </cell>
        </row>
        <row r="7">
          <cell r="A7" t="str">
            <v>Сырой известняк</v>
          </cell>
          <cell r="B7">
            <v>4008107.09</v>
          </cell>
          <cell r="C7">
            <v>3878667.27</v>
          </cell>
          <cell r="D7">
            <v>3658952.42</v>
          </cell>
          <cell r="E7">
            <v>4576310.18</v>
          </cell>
          <cell r="F7">
            <v>4835099.1500000004</v>
          </cell>
          <cell r="G7">
            <v>4734069</v>
          </cell>
          <cell r="H7">
            <v>4596550.6500000004</v>
          </cell>
          <cell r="I7">
            <v>4938873.91</v>
          </cell>
        </row>
        <row r="8">
          <cell r="A8" t="str">
            <v>Отходы самовывоз</v>
          </cell>
          <cell r="B8">
            <v>-13824</v>
          </cell>
          <cell r="C8">
            <v>-11178</v>
          </cell>
          <cell r="D8">
            <v>-19800</v>
          </cell>
          <cell r="E8">
            <v>-21807</v>
          </cell>
          <cell r="F8">
            <v>-68695</v>
          </cell>
          <cell r="G8">
            <v>-119608</v>
          </cell>
          <cell r="H8">
            <v>-16020</v>
          </cell>
          <cell r="I8">
            <v>-12389.4</v>
          </cell>
        </row>
        <row r="9">
          <cell r="A9" t="str">
            <v>Готовая продукция</v>
          </cell>
          <cell r="B9">
            <v>3994283.09</v>
          </cell>
          <cell r="C9">
            <v>3867489.27</v>
          </cell>
          <cell r="D9">
            <v>3639152</v>
          </cell>
          <cell r="E9">
            <v>4554503.18</v>
          </cell>
          <cell r="F9">
            <v>4766404.1500000004</v>
          </cell>
          <cell r="G9">
            <v>4614461</v>
          </cell>
          <cell r="H9">
            <v>4580530.6500000004</v>
          </cell>
          <cell r="I9">
            <v>4926484.51</v>
          </cell>
        </row>
        <row r="10">
          <cell r="A10" t="str">
            <v>Бензин</v>
          </cell>
          <cell r="B10">
            <v>99.11</v>
          </cell>
          <cell r="C10">
            <v>91.44</v>
          </cell>
          <cell r="D10">
            <v>0</v>
          </cell>
          <cell r="E10">
            <v>125.75</v>
          </cell>
          <cell r="F10">
            <v>0</v>
          </cell>
          <cell r="G10">
            <v>0</v>
          </cell>
          <cell r="H10">
            <v>136.97</v>
          </cell>
          <cell r="I10">
            <v>0</v>
          </cell>
        </row>
        <row r="11">
          <cell r="A11" t="str">
            <v>Дизтопливо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Электроэнергия</v>
          </cell>
          <cell r="B12">
            <v>189009.24</v>
          </cell>
          <cell r="C12">
            <v>190591.27</v>
          </cell>
          <cell r="D12">
            <v>191806.6</v>
          </cell>
          <cell r="E12">
            <v>194692</v>
          </cell>
          <cell r="F12">
            <v>219818</v>
          </cell>
          <cell r="G12">
            <v>218947</v>
          </cell>
          <cell r="H12">
            <v>259851</v>
          </cell>
          <cell r="I12">
            <v>265474</v>
          </cell>
        </row>
        <row r="13">
          <cell r="A13" t="str">
            <v>Ремонтный фонд</v>
          </cell>
          <cell r="B13">
            <v>183023.3</v>
          </cell>
          <cell r="C13">
            <v>132973.5</v>
          </cell>
          <cell r="D13">
            <v>212790.2</v>
          </cell>
          <cell r="E13">
            <v>303933.40000000002</v>
          </cell>
          <cell r="F13">
            <v>318253</v>
          </cell>
          <cell r="G13">
            <v>383452</v>
          </cell>
          <cell r="H13">
            <v>391224</v>
          </cell>
          <cell r="I13">
            <v>295567</v>
          </cell>
        </row>
        <row r="14">
          <cell r="A14" t="str">
            <v xml:space="preserve">     в том числе:</v>
          </cell>
        </row>
        <row r="15">
          <cell r="A15" t="str">
            <v xml:space="preserve"> -материалы на капремонт</v>
          </cell>
          <cell r="B15">
            <v>0</v>
          </cell>
          <cell r="C15">
            <v>0</v>
          </cell>
          <cell r="D15">
            <v>0</v>
          </cell>
          <cell r="E15">
            <v>10000</v>
          </cell>
          <cell r="F15">
            <v>85000</v>
          </cell>
          <cell r="G15">
            <v>82400</v>
          </cell>
          <cell r="H15">
            <v>20000</v>
          </cell>
          <cell r="I15">
            <v>44700</v>
          </cell>
        </row>
        <row r="16">
          <cell r="A16" t="str">
            <v xml:space="preserve"> -материалы и запчасти на тек.ремонт</v>
          </cell>
          <cell r="B16">
            <v>36785</v>
          </cell>
          <cell r="C16">
            <v>37695</v>
          </cell>
          <cell r="D16">
            <v>102768</v>
          </cell>
          <cell r="E16">
            <v>159842</v>
          </cell>
          <cell r="F16">
            <v>171665</v>
          </cell>
          <cell r="G16">
            <v>168500</v>
          </cell>
          <cell r="H16">
            <v>250000</v>
          </cell>
          <cell r="I16">
            <v>146630</v>
          </cell>
        </row>
        <row r="17">
          <cell r="A17" t="str">
            <v xml:space="preserve"> -услуги РСУ</v>
          </cell>
          <cell r="B17">
            <v>8226</v>
          </cell>
          <cell r="C17">
            <v>8226</v>
          </cell>
          <cell r="D17">
            <v>7822</v>
          </cell>
          <cell r="E17">
            <v>2173</v>
          </cell>
          <cell r="F17">
            <v>3121</v>
          </cell>
          <cell r="G17">
            <v>6552</v>
          </cell>
          <cell r="H17">
            <v>16224</v>
          </cell>
          <cell r="I17">
            <v>7837</v>
          </cell>
        </row>
        <row r="18">
          <cell r="A18" t="str">
            <v xml:space="preserve"> -услуги ЭМЦ</v>
          </cell>
          <cell r="B18">
            <v>125400.3</v>
          </cell>
          <cell r="C18">
            <v>74128.5</v>
          </cell>
          <cell r="D18">
            <v>102200.2</v>
          </cell>
          <cell r="E18">
            <v>116318.39999999999</v>
          </cell>
          <cell r="F18">
            <v>43467</v>
          </cell>
          <cell r="G18">
            <v>106500</v>
          </cell>
          <cell r="H18">
            <v>105000</v>
          </cell>
          <cell r="I18">
            <v>86000</v>
          </cell>
        </row>
        <row r="19">
          <cell r="A19" t="str">
            <v xml:space="preserve"> -услуги сторонних организаций</v>
          </cell>
          <cell r="B19">
            <v>12612</v>
          </cell>
          <cell r="C19">
            <v>12924</v>
          </cell>
          <cell r="D19">
            <v>0</v>
          </cell>
          <cell r="E19">
            <v>15600</v>
          </cell>
          <cell r="F19">
            <v>15000</v>
          </cell>
          <cell r="G19">
            <v>19500</v>
          </cell>
          <cell r="H19">
            <v>0</v>
          </cell>
          <cell r="I19">
            <v>10400</v>
          </cell>
        </row>
        <row r="20">
          <cell r="A20" t="str">
            <v>Содержание основных средств</v>
          </cell>
          <cell r="B20">
            <v>222684.65</v>
          </cell>
          <cell r="C20">
            <v>207694.72</v>
          </cell>
          <cell r="D20">
            <v>189577.03</v>
          </cell>
          <cell r="E20">
            <v>231553.33000000002</v>
          </cell>
          <cell r="F20">
            <v>172601.21999999997</v>
          </cell>
          <cell r="G20">
            <v>148525</v>
          </cell>
          <cell r="H20">
            <v>165839.82999999999</v>
          </cell>
          <cell r="I20">
            <v>177723.05</v>
          </cell>
        </row>
        <row r="21">
          <cell r="A21" t="str">
            <v xml:space="preserve">     в том числе:</v>
          </cell>
        </row>
        <row r="22">
          <cell r="A22" t="str">
            <v xml:space="preserve"> -материалы</v>
          </cell>
          <cell r="B22">
            <v>18010.39</v>
          </cell>
          <cell r="C22">
            <v>41805.08</v>
          </cell>
          <cell r="D22">
            <v>29279.23</v>
          </cell>
          <cell r="E22">
            <v>18561.54</v>
          </cell>
          <cell r="F22">
            <v>26750.37</v>
          </cell>
          <cell r="G22">
            <v>26114</v>
          </cell>
          <cell r="H22">
            <v>10550.33</v>
          </cell>
          <cell r="I22">
            <v>32866.400000000001</v>
          </cell>
        </row>
        <row r="23">
          <cell r="A23" t="str">
            <v xml:space="preserve"> -масла и смазки</v>
          </cell>
          <cell r="B23">
            <v>11481.26</v>
          </cell>
          <cell r="C23">
            <v>196.64</v>
          </cell>
          <cell r="D23">
            <v>344.6</v>
          </cell>
          <cell r="E23">
            <v>10734.85</v>
          </cell>
          <cell r="F23">
            <v>15668.55</v>
          </cell>
          <cell r="G23">
            <v>5617</v>
          </cell>
          <cell r="H23">
            <v>3973.5</v>
          </cell>
          <cell r="I23">
            <v>478.65</v>
          </cell>
        </row>
        <row r="24">
          <cell r="A24" t="str">
            <v xml:space="preserve"> -продукция на собственные нужды</v>
          </cell>
          <cell r="B24">
            <v>0</v>
          </cell>
          <cell r="C24">
            <v>200</v>
          </cell>
          <cell r="D24">
            <v>630</v>
          </cell>
          <cell r="E24">
            <v>3885</v>
          </cell>
          <cell r="F24">
            <v>209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 xml:space="preserve"> -услуги Ситовской котельной</v>
          </cell>
          <cell r="B25">
            <v>168978</v>
          </cell>
          <cell r="C25">
            <v>143068</v>
          </cell>
          <cell r="D25">
            <v>140914</v>
          </cell>
          <cell r="E25">
            <v>181451</v>
          </cell>
          <cell r="F25">
            <v>110978</v>
          </cell>
          <cell r="G25">
            <v>95326</v>
          </cell>
          <cell r="H25">
            <v>129722</v>
          </cell>
          <cell r="I25">
            <v>119049</v>
          </cell>
        </row>
        <row r="26">
          <cell r="A26" t="str">
            <v xml:space="preserve"> -услуги КИП, РИП и метрологии</v>
          </cell>
          <cell r="B26">
            <v>2735</v>
          </cell>
          <cell r="C26">
            <v>2377</v>
          </cell>
          <cell r="D26">
            <v>2455</v>
          </cell>
          <cell r="E26">
            <v>1902.94</v>
          </cell>
          <cell r="F26">
            <v>1972</v>
          </cell>
          <cell r="G26">
            <v>2064</v>
          </cell>
          <cell r="H26">
            <v>3086</v>
          </cell>
          <cell r="I26">
            <v>2159</v>
          </cell>
        </row>
        <row r="27">
          <cell r="A27" t="str">
            <v xml:space="preserve"> -услуги УТД и С</v>
          </cell>
          <cell r="B27">
            <v>8196</v>
          </cell>
          <cell r="C27">
            <v>6743</v>
          </cell>
          <cell r="D27">
            <v>7764</v>
          </cell>
          <cell r="E27">
            <v>7598</v>
          </cell>
          <cell r="F27">
            <v>8874</v>
          </cell>
          <cell r="G27">
            <v>6427</v>
          </cell>
          <cell r="H27">
            <v>7945</v>
          </cell>
          <cell r="I27">
            <v>8224</v>
          </cell>
        </row>
        <row r="28">
          <cell r="A28" t="str">
            <v xml:space="preserve"> -вода и стоки</v>
          </cell>
          <cell r="B28">
            <v>12724</v>
          </cell>
          <cell r="C28">
            <v>12535</v>
          </cell>
          <cell r="D28">
            <v>7752</v>
          </cell>
          <cell r="E28">
            <v>7229</v>
          </cell>
          <cell r="F28">
            <v>7793</v>
          </cell>
          <cell r="G28">
            <v>12477</v>
          </cell>
          <cell r="H28">
            <v>10449</v>
          </cell>
          <cell r="I28">
            <v>14736</v>
          </cell>
        </row>
        <row r="29">
          <cell r="A29" t="str">
            <v xml:space="preserve"> -услуги сторонних организаций</v>
          </cell>
          <cell r="B29">
            <v>560</v>
          </cell>
          <cell r="C29">
            <v>770</v>
          </cell>
          <cell r="D29">
            <v>438.2</v>
          </cell>
          <cell r="E29">
            <v>191</v>
          </cell>
          <cell r="F29">
            <v>356.3</v>
          </cell>
          <cell r="G29">
            <v>500</v>
          </cell>
          <cell r="H29">
            <v>114</v>
          </cell>
          <cell r="I29">
            <v>210</v>
          </cell>
        </row>
        <row r="30">
          <cell r="A30" t="str">
            <v>Инструмент и инвентарь</v>
          </cell>
          <cell r="B30">
            <v>27070.65</v>
          </cell>
          <cell r="C30">
            <v>18993.41</v>
          </cell>
          <cell r="D30">
            <v>17225.580000000002</v>
          </cell>
          <cell r="E30">
            <v>7571.55</v>
          </cell>
          <cell r="F30">
            <v>11492.21</v>
          </cell>
          <cell r="G30">
            <v>47341</v>
          </cell>
          <cell r="H30">
            <v>34468.129999999997</v>
          </cell>
          <cell r="I30">
            <v>10735.78</v>
          </cell>
        </row>
        <row r="31">
          <cell r="A31" t="str">
            <v>Амортизация основных средств</v>
          </cell>
          <cell r="B31">
            <v>81719</v>
          </cell>
          <cell r="C31">
            <v>81773</v>
          </cell>
          <cell r="D31">
            <v>81773</v>
          </cell>
          <cell r="E31">
            <v>81773</v>
          </cell>
          <cell r="F31">
            <v>84434</v>
          </cell>
          <cell r="G31">
            <v>86774</v>
          </cell>
          <cell r="H31">
            <v>86401</v>
          </cell>
          <cell r="I31">
            <v>86561</v>
          </cell>
        </row>
        <row r="32">
          <cell r="A32" t="str">
            <v>Фонд оплаты труда</v>
          </cell>
          <cell r="B32">
            <v>171055.28</v>
          </cell>
          <cell r="C32">
            <v>176023.14</v>
          </cell>
          <cell r="D32">
            <v>152914.53</v>
          </cell>
          <cell r="E32">
            <v>177743.15</v>
          </cell>
          <cell r="F32">
            <v>235310.3</v>
          </cell>
          <cell r="G32">
            <v>236838</v>
          </cell>
          <cell r="H32">
            <v>238753.61</v>
          </cell>
          <cell r="I32">
            <v>241209.46</v>
          </cell>
        </row>
        <row r="33">
          <cell r="A33" t="str">
            <v>Отчисления во внебюдж.фонды</v>
          </cell>
          <cell r="B33">
            <v>65856.08</v>
          </cell>
          <cell r="C33">
            <v>82402.17</v>
          </cell>
          <cell r="D33">
            <v>65447.41</v>
          </cell>
          <cell r="E33">
            <v>82727.69</v>
          </cell>
          <cell r="F33">
            <v>100712.81</v>
          </cell>
          <cell r="G33">
            <v>101367</v>
          </cell>
          <cell r="H33">
            <v>101823.65</v>
          </cell>
          <cell r="I33">
            <v>102081.55</v>
          </cell>
        </row>
        <row r="34">
          <cell r="A34" t="str">
            <v>Внутризаводское перемещение грузов</v>
          </cell>
          <cell r="B34">
            <v>151335.14000000001</v>
          </cell>
          <cell r="C34">
            <v>236386.54</v>
          </cell>
          <cell r="D34">
            <v>240022.18</v>
          </cell>
          <cell r="E34">
            <v>396064</v>
          </cell>
          <cell r="F34">
            <v>216329</v>
          </cell>
          <cell r="G34">
            <v>201018</v>
          </cell>
          <cell r="H34">
            <v>162807.29</v>
          </cell>
          <cell r="I34">
            <v>212900.03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3361</v>
          </cell>
          <cell r="C36">
            <v>10100.540000000001</v>
          </cell>
          <cell r="D36">
            <v>7927.18</v>
          </cell>
          <cell r="E36">
            <v>17866</v>
          </cell>
          <cell r="F36">
            <v>12094</v>
          </cell>
          <cell r="G36">
            <v>18955</v>
          </cell>
          <cell r="H36">
            <v>10577.54</v>
          </cell>
          <cell r="I36">
            <v>8140.73</v>
          </cell>
        </row>
        <row r="37">
          <cell r="A37" t="str">
            <v xml:space="preserve"> -услуги техн.транспорта (ЦТТ)</v>
          </cell>
          <cell r="B37">
            <v>37489.14</v>
          </cell>
          <cell r="C37">
            <v>102522</v>
          </cell>
          <cell r="D37">
            <v>148709</v>
          </cell>
          <cell r="E37">
            <v>224537</v>
          </cell>
          <cell r="F37">
            <v>128228</v>
          </cell>
          <cell r="G37">
            <v>60896</v>
          </cell>
          <cell r="H37">
            <v>59158.75</v>
          </cell>
          <cell r="I37">
            <v>109251.3</v>
          </cell>
        </row>
        <row r="38">
          <cell r="A38" t="str">
            <v xml:space="preserve"> -услуги ж.д.транспорта</v>
          </cell>
          <cell r="B38">
            <v>110485</v>
          </cell>
          <cell r="C38">
            <v>123764</v>
          </cell>
          <cell r="D38">
            <v>83386</v>
          </cell>
          <cell r="E38">
            <v>153661</v>
          </cell>
          <cell r="F38">
            <v>76007</v>
          </cell>
          <cell r="G38">
            <v>121167</v>
          </cell>
          <cell r="H38">
            <v>93071</v>
          </cell>
          <cell r="I38">
            <v>95508</v>
          </cell>
        </row>
        <row r="39">
          <cell r="A39" t="str">
            <v>Прочие расходы</v>
          </cell>
          <cell r="B39">
            <v>107549.51999999999</v>
          </cell>
          <cell r="C39">
            <v>61498.67</v>
          </cell>
          <cell r="D39">
            <v>59706.79</v>
          </cell>
          <cell r="E39">
            <v>58322.909999999996</v>
          </cell>
          <cell r="F39">
            <v>52052.79</v>
          </cell>
          <cell r="G39">
            <v>59681</v>
          </cell>
          <cell r="H39">
            <v>64872.54</v>
          </cell>
          <cell r="I39">
            <v>63545.34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 питание, мыло и т.д.</v>
          </cell>
          <cell r="B41">
            <v>39753.68</v>
          </cell>
          <cell r="C41">
            <v>8196.67</v>
          </cell>
          <cell r="D41">
            <v>7719.79</v>
          </cell>
          <cell r="E41">
            <v>2715.06</v>
          </cell>
          <cell r="F41">
            <v>4168.79</v>
          </cell>
          <cell r="G41">
            <v>12351</v>
          </cell>
          <cell r="H41">
            <v>12401.68</v>
          </cell>
          <cell r="I41">
            <v>10443.34</v>
          </cell>
        </row>
        <row r="42">
          <cell r="A42" t="str">
            <v>Услуги Ситовского быткомбината</v>
          </cell>
          <cell r="B42">
            <v>28591</v>
          </cell>
          <cell r="C42">
            <v>25676</v>
          </cell>
          <cell r="D42">
            <v>24361</v>
          </cell>
          <cell r="E42">
            <v>24340</v>
          </cell>
          <cell r="F42">
            <v>20258</v>
          </cell>
          <cell r="G42">
            <v>19704</v>
          </cell>
          <cell r="H42">
            <v>22217</v>
          </cell>
          <cell r="I42">
            <v>25101</v>
          </cell>
        </row>
        <row r="43">
          <cell r="A43" t="str">
            <v>Плата за землю</v>
          </cell>
          <cell r="B43">
            <v>27626</v>
          </cell>
          <cell r="C43">
            <v>27626</v>
          </cell>
          <cell r="D43">
            <v>27626</v>
          </cell>
          <cell r="E43">
            <v>27626</v>
          </cell>
          <cell r="F43">
            <v>27626</v>
          </cell>
          <cell r="G43">
            <v>27626</v>
          </cell>
          <cell r="H43">
            <v>30253.86</v>
          </cell>
          <cell r="I43">
            <v>28001</v>
          </cell>
        </row>
        <row r="44">
          <cell r="A44" t="str">
            <v>Прочие денежные расходы</v>
          </cell>
          <cell r="B44">
            <v>11578.84</v>
          </cell>
          <cell r="C44">
            <v>0</v>
          </cell>
          <cell r="D44">
            <v>0</v>
          </cell>
          <cell r="E44">
            <v>3641.85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 xml:space="preserve">Всего </v>
          </cell>
          <cell r="B45">
            <v>5193685.0599999996</v>
          </cell>
          <cell r="C45">
            <v>5055917.13</v>
          </cell>
          <cell r="D45">
            <v>4850415.32</v>
          </cell>
          <cell r="E45">
            <v>6089009.9600000009</v>
          </cell>
          <cell r="F45">
            <v>6177407.4799999995</v>
          </cell>
          <cell r="G45">
            <v>6098404</v>
          </cell>
          <cell r="H45">
            <v>6086708.6700000009</v>
          </cell>
          <cell r="I45">
            <v>6382281.7199999997</v>
          </cell>
        </row>
        <row r="46">
          <cell r="A46" t="str">
            <v>Внепроизводственные расходы</v>
          </cell>
          <cell r="B46">
            <v>1335340.6500000001</v>
          </cell>
          <cell r="C46">
            <v>1303266.3500000001</v>
          </cell>
          <cell r="D46">
            <v>1232257.1099999999</v>
          </cell>
          <cell r="E46">
            <v>1243145.0999999999</v>
          </cell>
          <cell r="F46">
            <v>1339208.47</v>
          </cell>
          <cell r="G46">
            <v>1586274</v>
          </cell>
          <cell r="H46">
            <v>1157551.8</v>
          </cell>
          <cell r="I46">
            <v>1282461.71</v>
          </cell>
        </row>
        <row r="47">
          <cell r="A47" t="str">
            <v>Итого по цеху без общезаводских</v>
          </cell>
          <cell r="B47">
            <v>6529025.71</v>
          </cell>
          <cell r="C47">
            <v>6359183.4800000004</v>
          </cell>
          <cell r="D47">
            <v>6082672.4299999997</v>
          </cell>
          <cell r="E47">
            <v>7332155.0600000005</v>
          </cell>
          <cell r="F47">
            <v>7516615.9499999993</v>
          </cell>
          <cell r="G47">
            <v>7684678</v>
          </cell>
          <cell r="H47">
            <v>7244260.4700000007</v>
          </cell>
          <cell r="I47">
            <v>7664743.4299999997</v>
          </cell>
        </row>
        <row r="48">
          <cell r="A48" t="str">
            <v>Общезаводские расходы</v>
          </cell>
          <cell r="B48">
            <v>984734</v>
          </cell>
          <cell r="C48">
            <v>910677</v>
          </cell>
          <cell r="D48">
            <v>1066777</v>
          </cell>
          <cell r="E48">
            <v>923000</v>
          </cell>
          <cell r="F48">
            <v>1013803</v>
          </cell>
          <cell r="G48">
            <v>1266137</v>
          </cell>
          <cell r="H48">
            <v>1049600</v>
          </cell>
          <cell r="I48">
            <v>1197287.79</v>
          </cell>
        </row>
        <row r="49">
          <cell r="A49" t="str">
            <v>Продукция на собственные нужды</v>
          </cell>
          <cell r="B49">
            <v>-6942</v>
          </cell>
          <cell r="C49">
            <v>-48200</v>
          </cell>
          <cell r="D49">
            <v>-80010</v>
          </cell>
          <cell r="E49">
            <v>-180033</v>
          </cell>
          <cell r="F49">
            <v>-100453</v>
          </cell>
          <cell r="G49">
            <v>-58539</v>
          </cell>
          <cell r="H49">
            <v>0</v>
          </cell>
          <cell r="I49">
            <v>-111274</v>
          </cell>
        </row>
        <row r="50">
          <cell r="A50" t="str">
            <v>Итого</v>
          </cell>
          <cell r="B50">
            <v>7506817.71</v>
          </cell>
          <cell r="C50">
            <v>7221660.4800000004</v>
          </cell>
          <cell r="D50">
            <v>7069439.4299999997</v>
          </cell>
          <cell r="E50">
            <v>8075122.0600000005</v>
          </cell>
          <cell r="F50">
            <v>8429965.9499999993</v>
          </cell>
          <cell r="G50">
            <v>8892276</v>
          </cell>
          <cell r="H50">
            <v>8293860.4700000007</v>
          </cell>
          <cell r="I50">
            <v>8750757.2199999988</v>
          </cell>
        </row>
        <row r="51">
          <cell r="A51" t="str">
            <v>Калькуляция затрат на отгрузку готовой продукции</v>
          </cell>
        </row>
        <row r="53">
          <cell r="A53" t="str">
            <v xml:space="preserve"> Статьи   затрат</v>
          </cell>
          <cell r="B53" t="str">
            <v>Январь</v>
          </cell>
          <cell r="C53" t="str">
            <v>Февраль</v>
          </cell>
          <cell r="D53" t="str">
            <v>Март</v>
          </cell>
          <cell r="E53" t="str">
            <v>Апрель</v>
          </cell>
          <cell r="F53" t="str">
            <v>Май</v>
          </cell>
          <cell r="G53" t="str">
            <v>Июнь</v>
          </cell>
          <cell r="H53" t="str">
            <v>Июль</v>
          </cell>
          <cell r="I53" t="str">
            <v xml:space="preserve">Август </v>
          </cell>
        </row>
        <row r="54">
          <cell r="B54" t="str">
            <v>V отгрузки, тн.</v>
          </cell>
          <cell r="C54" t="str">
            <v>V отгрузки, тн.</v>
          </cell>
          <cell r="D54" t="str">
            <v>V отгрузки, тн.</v>
          </cell>
          <cell r="E54" t="str">
            <v>V отгрузки, тн.</v>
          </cell>
          <cell r="F54" t="str">
            <v>V отгрузки, тн.</v>
          </cell>
          <cell r="G54" t="str">
            <v>V отгрузки, тн.</v>
          </cell>
          <cell r="H54" t="str">
            <v>V отгрузки, тн.</v>
          </cell>
          <cell r="I54" t="str">
            <v>V отгрузки, тн.</v>
          </cell>
        </row>
        <row r="55">
          <cell r="A55" t="str">
            <v>Объем отгрузки, тонн</v>
          </cell>
          <cell r="B55">
            <v>193012.7</v>
          </cell>
          <cell r="C55">
            <v>195344</v>
          </cell>
          <cell r="D55">
            <v>157156.9</v>
          </cell>
          <cell r="E55">
            <v>205798</v>
          </cell>
          <cell r="F55">
            <v>226456.6</v>
          </cell>
          <cell r="G55">
            <v>246431.2</v>
          </cell>
          <cell r="H55">
            <v>243565.5</v>
          </cell>
          <cell r="I55">
            <v>234108.6</v>
          </cell>
        </row>
        <row r="56">
          <cell r="A56" t="str">
            <v>Дизтопливо</v>
          </cell>
          <cell r="B56">
            <v>3749.93</v>
          </cell>
          <cell r="C56">
            <v>5395.77</v>
          </cell>
          <cell r="D56">
            <v>5021.5600000000004</v>
          </cell>
          <cell r="E56">
            <v>7099.55</v>
          </cell>
          <cell r="F56">
            <v>7159.85</v>
          </cell>
          <cell r="G56">
            <v>6101</v>
          </cell>
          <cell r="H56">
            <v>3849.56</v>
          </cell>
          <cell r="I56">
            <v>9867.09</v>
          </cell>
        </row>
        <row r="57">
          <cell r="A57" t="str">
            <v>Электроэнергия</v>
          </cell>
          <cell r="B57">
            <v>13177</v>
          </cell>
          <cell r="C57">
            <v>21945</v>
          </cell>
          <cell r="D57">
            <v>14996</v>
          </cell>
          <cell r="E57">
            <v>19309</v>
          </cell>
          <cell r="F57">
            <v>19312</v>
          </cell>
          <cell r="G57">
            <v>16501</v>
          </cell>
          <cell r="H57">
            <v>20465</v>
          </cell>
          <cell r="I57">
            <v>19150</v>
          </cell>
        </row>
        <row r="58">
          <cell r="A58" t="str">
            <v>Ремонтный фонд</v>
          </cell>
          <cell r="B58">
            <v>4204</v>
          </cell>
          <cell r="C58">
            <v>4308</v>
          </cell>
          <cell r="D58">
            <v>53000</v>
          </cell>
          <cell r="E58">
            <v>4000</v>
          </cell>
          <cell r="F58">
            <v>250000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 xml:space="preserve">     в том числе:</v>
          </cell>
        </row>
        <row r="60">
          <cell r="A60" t="str">
            <v xml:space="preserve"> -материалы на капремонт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250000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 xml:space="preserve"> -материалы и запчасти на тек.ремонт</v>
          </cell>
          <cell r="B61">
            <v>4204</v>
          </cell>
          <cell r="C61">
            <v>4308</v>
          </cell>
          <cell r="D61">
            <v>53000</v>
          </cell>
          <cell r="E61">
            <v>4000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Содержание основных средств</v>
          </cell>
          <cell r="B62">
            <v>24784.51</v>
          </cell>
          <cell r="C62">
            <v>0</v>
          </cell>
          <cell r="D62">
            <v>0</v>
          </cell>
          <cell r="E62">
            <v>951.47</v>
          </cell>
          <cell r="F62">
            <v>985.64</v>
          </cell>
          <cell r="G62">
            <v>1032</v>
          </cell>
          <cell r="H62">
            <v>0</v>
          </cell>
          <cell r="I62">
            <v>1080</v>
          </cell>
        </row>
        <row r="63">
          <cell r="A63" t="str">
            <v xml:space="preserve">     в том числе:</v>
          </cell>
        </row>
        <row r="64">
          <cell r="A64" t="str">
            <v xml:space="preserve"> -материалы</v>
          </cell>
          <cell r="B64">
            <v>24784.51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 xml:space="preserve"> -услуги сторонних организаций</v>
          </cell>
          <cell r="B65">
            <v>0</v>
          </cell>
          <cell r="C65">
            <v>0</v>
          </cell>
        </row>
        <row r="66">
          <cell r="A66" t="str">
            <v xml:space="preserve"> - масла и смазки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 xml:space="preserve"> -услуги КИП, РИП и метрологии</v>
          </cell>
          <cell r="B67">
            <v>0</v>
          </cell>
          <cell r="C67">
            <v>0</v>
          </cell>
          <cell r="D67">
            <v>0</v>
          </cell>
          <cell r="E67">
            <v>951.47</v>
          </cell>
          <cell r="F67">
            <v>985.64</v>
          </cell>
          <cell r="G67">
            <v>1032</v>
          </cell>
          <cell r="H67">
            <v>0</v>
          </cell>
          <cell r="I67">
            <v>1080</v>
          </cell>
        </row>
        <row r="68">
          <cell r="A68" t="str">
            <v>Фонд оплаты труда</v>
          </cell>
          <cell r="B68">
            <v>86309.89</v>
          </cell>
          <cell r="C68">
            <v>77748.61</v>
          </cell>
          <cell r="D68">
            <v>66731.12</v>
          </cell>
          <cell r="E68">
            <v>71776.25</v>
          </cell>
          <cell r="F68">
            <v>83460.73000000001</v>
          </cell>
          <cell r="G68">
            <v>87291</v>
          </cell>
          <cell r="H68">
            <v>92932.99</v>
          </cell>
          <cell r="I68">
            <v>99156.19</v>
          </cell>
        </row>
        <row r="69">
          <cell r="A69" t="str">
            <v>Отчисления во внебюдж. фонды</v>
          </cell>
          <cell r="B69">
            <v>33229.31</v>
          </cell>
          <cell r="C69">
            <v>24338.6</v>
          </cell>
          <cell r="D69">
            <v>27520.43</v>
          </cell>
          <cell r="E69">
            <v>29976.13</v>
          </cell>
          <cell r="F69">
            <v>33832.58</v>
          </cell>
          <cell r="G69">
            <v>36169</v>
          </cell>
          <cell r="H69">
            <v>38823.919999999998</v>
          </cell>
          <cell r="I69">
            <v>41893.65</v>
          </cell>
        </row>
        <row r="70">
          <cell r="A70" t="str">
            <v>Внутризаводское перемещение грузов</v>
          </cell>
          <cell r="B70">
            <v>1072791</v>
          </cell>
          <cell r="C70">
            <v>1073934</v>
          </cell>
          <cell r="D70">
            <v>958552</v>
          </cell>
          <cell r="E70">
            <v>1039327.55</v>
          </cell>
          <cell r="F70">
            <v>865717</v>
          </cell>
          <cell r="G70">
            <v>1352723</v>
          </cell>
          <cell r="H70">
            <v>919572.89</v>
          </cell>
          <cell r="I70">
            <v>983528</v>
          </cell>
        </row>
        <row r="71">
          <cell r="A71" t="str">
            <v xml:space="preserve">      в том числе:</v>
          </cell>
        </row>
        <row r="72">
          <cell r="A72" t="str">
            <v xml:space="preserve"> -услуги хоз. транспорта (ЦПП)</v>
          </cell>
          <cell r="B72">
            <v>879</v>
          </cell>
          <cell r="C72">
            <v>0</v>
          </cell>
          <cell r="D72">
            <v>0</v>
          </cell>
          <cell r="E72">
            <v>447</v>
          </cell>
          <cell r="F72">
            <v>970</v>
          </cell>
          <cell r="G72">
            <v>1136</v>
          </cell>
          <cell r="H72">
            <v>0</v>
          </cell>
          <cell r="I72">
            <v>0</v>
          </cell>
        </row>
        <row r="73">
          <cell r="A73" t="str">
            <v xml:space="preserve"> -услуги тех. транспорта (ЦТТ)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919572.89</v>
          </cell>
          <cell r="I73">
            <v>0</v>
          </cell>
        </row>
        <row r="74">
          <cell r="A74" t="str">
            <v xml:space="preserve"> -услуги ж.д.транспорта</v>
          </cell>
          <cell r="B74">
            <v>1071912</v>
          </cell>
          <cell r="C74">
            <v>1073934</v>
          </cell>
          <cell r="D74">
            <v>958552</v>
          </cell>
          <cell r="E74">
            <v>1038880.55</v>
          </cell>
          <cell r="F74">
            <v>864747</v>
          </cell>
          <cell r="G74">
            <v>1351587</v>
          </cell>
          <cell r="H74">
            <v>0</v>
          </cell>
          <cell r="I74">
            <v>983528</v>
          </cell>
        </row>
        <row r="75">
          <cell r="A75" t="str">
            <v>Прочие расходы</v>
          </cell>
          <cell r="B75">
            <v>97095.010000000009</v>
          </cell>
          <cell r="C75">
            <v>95596.37000000001</v>
          </cell>
          <cell r="D75">
            <v>106436.00000000001</v>
          </cell>
          <cell r="E75">
            <v>70705.149999999994</v>
          </cell>
          <cell r="F75">
            <v>78740.67</v>
          </cell>
          <cell r="G75">
            <v>86456</v>
          </cell>
          <cell r="H75">
            <v>81907.44</v>
          </cell>
          <cell r="I75">
            <v>127786.78</v>
          </cell>
        </row>
        <row r="76">
          <cell r="A76" t="str">
            <v xml:space="preserve">      в том числе:</v>
          </cell>
        </row>
        <row r="77">
          <cell r="A77" t="str">
            <v>Спецодежда,питание, мыло и т.д.</v>
          </cell>
          <cell r="B77">
            <v>264.60000000000002</v>
          </cell>
          <cell r="C77">
            <v>340.8</v>
          </cell>
          <cell r="D77">
            <v>318.60000000000002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Улуги сторонних организаций</v>
          </cell>
          <cell r="B78">
            <v>96830.41</v>
          </cell>
          <cell r="C78">
            <v>95255.57</v>
          </cell>
          <cell r="D78">
            <v>106117.40000000001</v>
          </cell>
          <cell r="E78">
            <v>70705.149999999994</v>
          </cell>
          <cell r="F78">
            <v>0</v>
          </cell>
          <cell r="G78">
            <v>86456</v>
          </cell>
          <cell r="H78">
            <v>81907.44</v>
          </cell>
          <cell r="I78">
            <v>127786.78</v>
          </cell>
        </row>
        <row r="79">
          <cell r="A79" t="str">
            <v>Прочие денежные расходы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78740.67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Итого</v>
          </cell>
          <cell r="B80">
            <v>1335340.6500000001</v>
          </cell>
          <cell r="C80">
            <v>1303266.3500000001</v>
          </cell>
          <cell r="D80">
            <v>1232257.1099999999</v>
          </cell>
          <cell r="E80">
            <v>1243145.0999999999</v>
          </cell>
          <cell r="F80">
            <v>1339208.47</v>
          </cell>
          <cell r="G80">
            <v>1586273</v>
          </cell>
          <cell r="H80">
            <v>1157551.8</v>
          </cell>
          <cell r="I80">
            <v>1282461.71</v>
          </cell>
        </row>
      </sheetData>
      <sheetData sheetId="5" refreshError="1">
        <row r="2">
          <cell r="A2" t="str">
            <v>Калькуляция затрат   ЦТТ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B5" t="str">
            <v>V, тн.км</v>
          </cell>
          <cell r="C5" t="str">
            <v>V, тн.км</v>
          </cell>
          <cell r="D5" t="str">
            <v>V, тн.км</v>
          </cell>
          <cell r="E5" t="str">
            <v>V, тн.км</v>
          </cell>
          <cell r="F5" t="str">
            <v>V, тн.км</v>
          </cell>
          <cell r="G5" t="str">
            <v>V, тн.км</v>
          </cell>
          <cell r="H5" t="str">
            <v>V, тн.км</v>
          </cell>
        </row>
        <row r="6">
          <cell r="A6" t="str">
            <v>Объем перевозок, тн.км</v>
          </cell>
          <cell r="B6">
            <v>592254</v>
          </cell>
          <cell r="C6">
            <v>749334</v>
          </cell>
          <cell r="D6">
            <v>675512</v>
          </cell>
          <cell r="E6">
            <v>870371</v>
          </cell>
          <cell r="F6">
            <v>881545</v>
          </cell>
          <cell r="G6">
            <v>806979</v>
          </cell>
          <cell r="H6">
            <v>852326</v>
          </cell>
        </row>
        <row r="7">
          <cell r="A7" t="str">
            <v>Бензин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553</v>
          </cell>
          <cell r="H7">
            <v>0</v>
          </cell>
        </row>
        <row r="8">
          <cell r="A8" t="str">
            <v>Дизтопливо</v>
          </cell>
          <cell r="B8">
            <v>440545.14</v>
          </cell>
          <cell r="C8">
            <v>462960.76</v>
          </cell>
          <cell r="D8">
            <v>499551.37</v>
          </cell>
          <cell r="E8">
            <v>554806.30000000005</v>
          </cell>
          <cell r="F8">
            <v>562661.6</v>
          </cell>
          <cell r="G8">
            <v>508828</v>
          </cell>
          <cell r="H8">
            <v>534076.41</v>
          </cell>
        </row>
        <row r="9">
          <cell r="A9" t="str">
            <v>Электроэнергия</v>
          </cell>
          <cell r="B9">
            <v>11460</v>
          </cell>
          <cell r="C9">
            <v>11497</v>
          </cell>
          <cell r="D9">
            <v>13094</v>
          </cell>
          <cell r="E9">
            <v>5781</v>
          </cell>
          <cell r="F9">
            <v>5587</v>
          </cell>
          <cell r="G9">
            <v>4326</v>
          </cell>
          <cell r="H9">
            <v>5801</v>
          </cell>
        </row>
        <row r="10">
          <cell r="A10" t="str">
            <v>Ремонтный фонд</v>
          </cell>
          <cell r="B10">
            <v>254668</v>
          </cell>
          <cell r="C10">
            <v>322772.5</v>
          </cell>
          <cell r="D10">
            <v>531595.19999999995</v>
          </cell>
          <cell r="E10">
            <v>381549.4</v>
          </cell>
          <cell r="F10">
            <v>306329.2</v>
          </cell>
          <cell r="G10">
            <v>508979</v>
          </cell>
          <cell r="H10">
            <v>330951</v>
          </cell>
        </row>
        <row r="11">
          <cell r="A11" t="str">
            <v xml:space="preserve">     в том числе:</v>
          </cell>
        </row>
        <row r="12">
          <cell r="A12" t="str">
            <v xml:space="preserve"> -материалы на капремонт оборудования</v>
          </cell>
          <cell r="B12">
            <v>125000</v>
          </cell>
          <cell r="C12">
            <v>125000</v>
          </cell>
          <cell r="D12">
            <v>208108</v>
          </cell>
          <cell r="E12">
            <v>105165</v>
          </cell>
          <cell r="F12">
            <v>88938</v>
          </cell>
          <cell r="G12">
            <v>113025</v>
          </cell>
          <cell r="H12">
            <v>116154</v>
          </cell>
        </row>
        <row r="13">
          <cell r="A13" t="str">
            <v xml:space="preserve"> -материалы на капремонт зданий и сооруж.</v>
          </cell>
          <cell r="B13">
            <v>0</v>
          </cell>
          <cell r="C13">
            <v>0</v>
          </cell>
          <cell r="D13">
            <v>0</v>
          </cell>
          <cell r="E13">
            <v>20000</v>
          </cell>
          <cell r="F13">
            <v>20000</v>
          </cell>
          <cell r="G13">
            <v>20000</v>
          </cell>
          <cell r="H13">
            <v>21000</v>
          </cell>
        </row>
        <row r="14">
          <cell r="A14" t="str">
            <v xml:space="preserve"> -материалы и запчасти на тек.ремонт</v>
          </cell>
          <cell r="B14">
            <v>110355</v>
          </cell>
          <cell r="C14">
            <v>113085</v>
          </cell>
          <cell r="D14">
            <v>207185</v>
          </cell>
          <cell r="E14">
            <v>213500</v>
          </cell>
          <cell r="F14">
            <v>167150</v>
          </cell>
          <cell r="G14">
            <v>336100</v>
          </cell>
          <cell r="H14">
            <v>120079</v>
          </cell>
        </row>
        <row r="15">
          <cell r="A15" t="str">
            <v xml:space="preserve"> -услуги РСУ</v>
          </cell>
          <cell r="B15">
            <v>4113</v>
          </cell>
          <cell r="C15">
            <v>4113</v>
          </cell>
          <cell r="D15">
            <v>5215</v>
          </cell>
          <cell r="E15">
            <v>2173</v>
          </cell>
          <cell r="F15">
            <v>4161</v>
          </cell>
          <cell r="G15">
            <v>3854</v>
          </cell>
          <cell r="H15">
            <v>3718</v>
          </cell>
        </row>
        <row r="16">
          <cell r="A16" t="str">
            <v xml:space="preserve"> -услуги ЭМЦ</v>
          </cell>
          <cell r="B16">
            <v>15200</v>
          </cell>
          <cell r="C16">
            <v>80574.5</v>
          </cell>
          <cell r="D16">
            <v>111087.2</v>
          </cell>
          <cell r="E16">
            <v>40711.4</v>
          </cell>
          <cell r="F16">
            <v>26080.2</v>
          </cell>
          <cell r="G16">
            <v>36000</v>
          </cell>
          <cell r="H16">
            <v>70000</v>
          </cell>
        </row>
        <row r="17">
          <cell r="A17" t="str">
            <v>Содержание основных средств</v>
          </cell>
          <cell r="B17">
            <v>161083.71</v>
          </cell>
          <cell r="C17">
            <v>153603.22</v>
          </cell>
          <cell r="D17">
            <v>239188.86000000002</v>
          </cell>
          <cell r="E17">
            <v>230630.75</v>
          </cell>
          <cell r="F17">
            <v>197710.95</v>
          </cell>
          <cell r="G17">
            <v>194591</v>
          </cell>
          <cell r="H17">
            <v>234497.66999999998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</v>
          </cell>
          <cell r="B19">
            <v>2837.13</v>
          </cell>
          <cell r="C19">
            <v>20581.599999999999</v>
          </cell>
          <cell r="D19">
            <v>39428.31</v>
          </cell>
          <cell r="E19">
            <v>8653.18</v>
          </cell>
          <cell r="F19">
            <v>14727.86</v>
          </cell>
          <cell r="G19">
            <v>10889</v>
          </cell>
          <cell r="H19">
            <v>9109.09</v>
          </cell>
        </row>
        <row r="20">
          <cell r="A20" t="str">
            <v xml:space="preserve"> -масла и смазки</v>
          </cell>
          <cell r="B20">
            <v>96482.92</v>
          </cell>
          <cell r="C20">
            <v>80005.02</v>
          </cell>
          <cell r="D20">
            <v>146392.79</v>
          </cell>
          <cell r="E20">
            <v>159921.1</v>
          </cell>
          <cell r="F20">
            <v>130961.59</v>
          </cell>
          <cell r="G20">
            <v>138373</v>
          </cell>
          <cell r="H20">
            <v>179707.58</v>
          </cell>
        </row>
        <row r="21">
          <cell r="A21" t="str">
            <v xml:space="preserve"> -продукция на собственные нужды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215</v>
          </cell>
        </row>
        <row r="22">
          <cell r="A22" t="str">
            <v xml:space="preserve"> -услуги Ситовской котельной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 xml:space="preserve"> -услуги КИП, РИП и метрологии</v>
          </cell>
          <cell r="B23">
            <v>911.66</v>
          </cell>
          <cell r="C23">
            <v>792</v>
          </cell>
          <cell r="D23">
            <v>818.76</v>
          </cell>
          <cell r="E23">
            <v>951.47</v>
          </cell>
          <cell r="F23">
            <v>986</v>
          </cell>
          <cell r="G23">
            <v>1032</v>
          </cell>
          <cell r="H23">
            <v>1029</v>
          </cell>
        </row>
        <row r="24">
          <cell r="A24" t="str">
            <v xml:space="preserve"> -услуги УТД и С</v>
          </cell>
          <cell r="B24">
            <v>5737</v>
          </cell>
          <cell r="C24">
            <v>4720</v>
          </cell>
          <cell r="D24">
            <v>5435</v>
          </cell>
          <cell r="E24">
            <v>7482</v>
          </cell>
          <cell r="F24">
            <v>8738</v>
          </cell>
          <cell r="G24">
            <v>8144</v>
          </cell>
          <cell r="H24">
            <v>7823</v>
          </cell>
        </row>
        <row r="25">
          <cell r="A25" t="str">
            <v xml:space="preserve"> -вода и стоки</v>
          </cell>
          <cell r="B25">
            <v>3565</v>
          </cell>
          <cell r="C25">
            <v>3903</v>
          </cell>
          <cell r="D25">
            <v>4152</v>
          </cell>
          <cell r="E25">
            <v>3827</v>
          </cell>
          <cell r="F25">
            <v>11209</v>
          </cell>
          <cell r="G25">
            <v>8620</v>
          </cell>
          <cell r="H25">
            <v>1166</v>
          </cell>
        </row>
        <row r="26">
          <cell r="A26" t="str">
            <v xml:space="preserve"> -услуги сторонних организаций</v>
          </cell>
          <cell r="B26">
            <v>175</v>
          </cell>
          <cell r="C26">
            <v>103.6</v>
          </cell>
          <cell r="D26">
            <v>119</v>
          </cell>
          <cell r="E26">
            <v>236</v>
          </cell>
          <cell r="F26">
            <v>777.5</v>
          </cell>
          <cell r="G26">
            <v>1497</v>
          </cell>
          <cell r="H26">
            <v>17</v>
          </cell>
        </row>
        <row r="27">
          <cell r="A27" t="str">
            <v>Инструмент и инвентарь</v>
          </cell>
          <cell r="B27">
            <v>117998.43000000001</v>
          </cell>
          <cell r="C27">
            <v>98567.07</v>
          </cell>
          <cell r="D27">
            <v>77193.440000000002</v>
          </cell>
          <cell r="E27">
            <v>109683.53</v>
          </cell>
          <cell r="F27">
            <v>111186.69</v>
          </cell>
          <cell r="G27">
            <v>161331</v>
          </cell>
          <cell r="H27">
            <v>174086</v>
          </cell>
        </row>
        <row r="28">
          <cell r="A28" t="str">
            <v>Амортизация основных средств</v>
          </cell>
          <cell r="B28">
            <v>285073</v>
          </cell>
          <cell r="C28">
            <v>300210</v>
          </cell>
          <cell r="D28">
            <v>321736</v>
          </cell>
          <cell r="E28">
            <v>376944</v>
          </cell>
          <cell r="F28">
            <v>388725</v>
          </cell>
          <cell r="G28">
            <v>330602</v>
          </cell>
          <cell r="H28">
            <v>368299</v>
          </cell>
        </row>
        <row r="29">
          <cell r="A29" t="str">
            <v>Фонд оплаты труда</v>
          </cell>
          <cell r="B29">
            <v>225463.49</v>
          </cell>
          <cell r="C29">
            <v>239410.23</v>
          </cell>
          <cell r="D29">
            <v>224932.66</v>
          </cell>
          <cell r="E29">
            <v>289108.90999999997</v>
          </cell>
          <cell r="F29">
            <v>330236.11</v>
          </cell>
          <cell r="G29">
            <v>303880</v>
          </cell>
          <cell r="H29">
            <v>331253.55</v>
          </cell>
        </row>
        <row r="30">
          <cell r="A30" t="str">
            <v>Отчисления во внебюдж.фонды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Внутризаводское перемещение грузов</v>
          </cell>
          <cell r="B31">
            <v>30868.73</v>
          </cell>
          <cell r="C31">
            <v>10541.43</v>
          </cell>
          <cell r="D31">
            <v>19577.8</v>
          </cell>
          <cell r="E31">
            <v>20075</v>
          </cell>
          <cell r="F31">
            <v>13429</v>
          </cell>
          <cell r="G31">
            <v>12340</v>
          </cell>
          <cell r="H31">
            <v>19144.919999999998</v>
          </cell>
        </row>
        <row r="32">
          <cell r="A32" t="str">
            <v xml:space="preserve">      в том числе:</v>
          </cell>
        </row>
        <row r="33">
          <cell r="A33" t="str">
            <v xml:space="preserve"> -услуги хоз. транспорта (ЦПП)</v>
          </cell>
          <cell r="B33">
            <v>30868.73</v>
          </cell>
          <cell r="C33">
            <v>10541.43</v>
          </cell>
          <cell r="D33">
            <v>19577.8</v>
          </cell>
          <cell r="E33">
            <v>20075</v>
          </cell>
          <cell r="F33">
            <v>13429</v>
          </cell>
          <cell r="G33">
            <v>12340</v>
          </cell>
          <cell r="H33">
            <v>19144.919999999998</v>
          </cell>
        </row>
        <row r="34">
          <cell r="A34" t="str">
            <v>Прочие расходы</v>
          </cell>
          <cell r="B34">
            <v>75719.13</v>
          </cell>
          <cell r="C34">
            <v>22645.59</v>
          </cell>
          <cell r="D34">
            <v>25618.65</v>
          </cell>
          <cell r="E34">
            <v>18833.59</v>
          </cell>
          <cell r="F34">
            <v>16615.82</v>
          </cell>
          <cell r="G34">
            <v>17837</v>
          </cell>
          <cell r="H34">
            <v>21566.16</v>
          </cell>
        </row>
        <row r="35">
          <cell r="A35" t="str">
            <v xml:space="preserve">      в том числе:</v>
          </cell>
        </row>
        <row r="36">
          <cell r="A36" t="str">
            <v>Спецодежда,питание, мыло и т.д.</v>
          </cell>
          <cell r="B36">
            <v>35469.120000000003</v>
          </cell>
          <cell r="C36">
            <v>8203.59</v>
          </cell>
          <cell r="D36">
            <v>11915.65</v>
          </cell>
          <cell r="E36">
            <v>3269.59</v>
          </cell>
          <cell r="F36">
            <v>12954</v>
          </cell>
          <cell r="G36">
            <v>5237</v>
          </cell>
          <cell r="H36">
            <v>7359.16</v>
          </cell>
        </row>
        <row r="37">
          <cell r="A37" t="str">
            <v>Услуги Ситовского быткомбината</v>
          </cell>
          <cell r="B37">
            <v>16082</v>
          </cell>
          <cell r="C37">
            <v>14442</v>
          </cell>
          <cell r="D37">
            <v>13703</v>
          </cell>
          <cell r="E37">
            <v>15564</v>
          </cell>
          <cell r="F37">
            <v>3661.82</v>
          </cell>
          <cell r="G37">
            <v>12600</v>
          </cell>
          <cell r="H37">
            <v>14207</v>
          </cell>
        </row>
        <row r="38">
          <cell r="A38" t="str">
            <v>Прочие денежные расходы</v>
          </cell>
          <cell r="B38">
            <v>1400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Рац. предложения</v>
          </cell>
          <cell r="B39">
            <v>22768.01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Возмещение за аварию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Итого</v>
          </cell>
          <cell r="B41">
            <v>1688919.1400000001</v>
          </cell>
          <cell r="C41">
            <v>1722806.82</v>
          </cell>
          <cell r="D41">
            <v>2045254.3099999998</v>
          </cell>
          <cell r="E41">
            <v>2108086.37</v>
          </cell>
          <cell r="F41">
            <v>2070538.7999999998</v>
          </cell>
          <cell r="G41">
            <v>2168182</v>
          </cell>
          <cell r="H41">
            <v>2158401.75</v>
          </cell>
        </row>
        <row r="44">
          <cell r="A44" t="str">
            <v>Анализ расхода дизельного топлива по ЦТТ за 2000 год</v>
          </cell>
        </row>
        <row r="45">
          <cell r="A45" t="str">
            <v>Наименование</v>
          </cell>
          <cell r="B45" t="str">
            <v xml:space="preserve"> 2000 год</v>
          </cell>
        </row>
        <row r="46">
          <cell r="B46" t="str">
            <v>январь</v>
          </cell>
          <cell r="C46" t="str">
            <v>февраль</v>
          </cell>
          <cell r="D46" t="str">
            <v>март</v>
          </cell>
          <cell r="E46" t="str">
            <v>апрель</v>
          </cell>
          <cell r="F46" t="str">
            <v>май</v>
          </cell>
          <cell r="G46" t="str">
            <v>июнь</v>
          </cell>
        </row>
        <row r="47">
          <cell r="A47" t="str">
            <v>Дизельное топливо всего по цеху  (тонн)</v>
          </cell>
        </row>
        <row r="48">
          <cell r="A48" t="str">
            <v>план</v>
          </cell>
          <cell r="B48">
            <v>99.62</v>
          </cell>
          <cell r="C48">
            <v>108.76</v>
          </cell>
          <cell r="D48">
            <v>96.19</v>
          </cell>
          <cell r="E48">
            <v>99.39</v>
          </cell>
          <cell r="F48">
            <v>108.46</v>
          </cell>
          <cell r="G48">
            <v>95.2</v>
          </cell>
        </row>
        <row r="49">
          <cell r="A49" t="str">
            <v>факт</v>
          </cell>
          <cell r="B49">
            <v>95.96</v>
          </cell>
          <cell r="C49">
            <v>103.48</v>
          </cell>
          <cell r="D49">
            <v>102.49</v>
          </cell>
          <cell r="E49">
            <v>115.56</v>
          </cell>
          <cell r="F49">
            <v>116.12</v>
          </cell>
          <cell r="G49">
            <v>106.52</v>
          </cell>
        </row>
        <row r="50">
          <cell r="A50" t="str">
            <v>в том числе по технологическим перевозкам (тонн)</v>
          </cell>
        </row>
        <row r="51">
          <cell r="A51" t="str">
            <v>план</v>
          </cell>
          <cell r="B51">
            <v>94.17</v>
          </cell>
          <cell r="C51">
            <v>102.4</v>
          </cell>
          <cell r="D51">
            <v>90.72</v>
          </cell>
          <cell r="E51">
            <v>92.12</v>
          </cell>
          <cell r="F51">
            <v>101.1</v>
          </cell>
          <cell r="G51">
            <v>90.05</v>
          </cell>
        </row>
        <row r="52">
          <cell r="A52" t="str">
            <v>факт</v>
          </cell>
          <cell r="B52">
            <v>90.5</v>
          </cell>
          <cell r="C52">
            <v>97.73</v>
          </cell>
          <cell r="D52">
            <v>97.07</v>
          </cell>
          <cell r="E52">
            <v>108.32</v>
          </cell>
          <cell r="F52">
            <v>108.82</v>
          </cell>
          <cell r="G52">
            <v>101.47</v>
          </cell>
        </row>
        <row r="53">
          <cell r="A53" t="str">
            <v>Удельный расход диз.топлива по технологич. перевозкам (гр/ткм.)</v>
          </cell>
        </row>
        <row r="54">
          <cell r="A54" t="str">
            <v>план</v>
          </cell>
          <cell r="B54">
            <v>159.0027251821009</v>
          </cell>
          <cell r="C54">
            <v>136.65468269156347</v>
          </cell>
          <cell r="D54">
            <v>134.29813237958763</v>
          </cell>
          <cell r="E54">
            <v>105.83992343494901</v>
          </cell>
          <cell r="F54">
            <v>114.68501324379356</v>
          </cell>
          <cell r="G54">
            <v>111.58902524105335</v>
          </cell>
        </row>
        <row r="55">
          <cell r="A55" t="str">
            <v>факт</v>
          </cell>
          <cell r="B55">
            <v>152.80605956228237</v>
          </cell>
          <cell r="C55">
            <v>130.42248183053218</v>
          </cell>
          <cell r="D55">
            <v>143.69840950271794</v>
          </cell>
          <cell r="E55">
            <v>124.45267592785144</v>
          </cell>
          <cell r="F55">
            <v>123.4423653925778</v>
          </cell>
          <cell r="G55">
            <v>125.74057069638739</v>
          </cell>
        </row>
        <row r="56">
          <cell r="A56" t="str">
            <v>Грузооборот технологического транспорта, ткм</v>
          </cell>
          <cell r="B56">
            <v>592254</v>
          </cell>
          <cell r="C56">
            <v>749334</v>
          </cell>
          <cell r="D56">
            <v>675512</v>
          </cell>
          <cell r="E56">
            <v>870371</v>
          </cell>
          <cell r="F56">
            <v>881545</v>
          </cell>
          <cell r="G56">
            <v>806979</v>
          </cell>
        </row>
      </sheetData>
      <sheetData sheetId="6" refreshError="1">
        <row r="2">
          <cell r="A2" t="str">
            <v>Калькуляция  затрат  по  теплосиловому  цеху  (ТСЦ)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Газ</v>
          </cell>
          <cell r="B5">
            <v>104818.2</v>
          </cell>
          <cell r="C5">
            <v>94968.22</v>
          </cell>
          <cell r="D5">
            <v>88714</v>
          </cell>
          <cell r="E5">
            <v>28661</v>
          </cell>
          <cell r="F5">
            <v>13972.68</v>
          </cell>
          <cell r="G5">
            <v>12190</v>
          </cell>
          <cell r="H5">
            <v>12698</v>
          </cell>
          <cell r="I5">
            <v>12289</v>
          </cell>
        </row>
        <row r="6">
          <cell r="A6" t="str">
            <v>Бензин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66</v>
          </cell>
          <cell r="H6">
            <v>68.48</v>
          </cell>
          <cell r="I6">
            <v>0</v>
          </cell>
        </row>
        <row r="7">
          <cell r="A7" t="str">
            <v>Дизтопливо</v>
          </cell>
          <cell r="B7">
            <v>588.22</v>
          </cell>
          <cell r="C7">
            <v>759.97</v>
          </cell>
          <cell r="D7">
            <v>580.72</v>
          </cell>
          <cell r="E7">
            <v>979.25</v>
          </cell>
          <cell r="F7">
            <v>2538.4</v>
          </cell>
          <cell r="G7">
            <v>4190</v>
          </cell>
          <cell r="H7">
            <v>2197.6799999999998</v>
          </cell>
          <cell r="I7">
            <v>2299.5500000000002</v>
          </cell>
        </row>
        <row r="8">
          <cell r="A8" t="str">
            <v>Электроэнергия</v>
          </cell>
          <cell r="B8">
            <v>24000</v>
          </cell>
          <cell r="C8">
            <v>26123</v>
          </cell>
          <cell r="D8">
            <v>37244</v>
          </cell>
          <cell r="E8">
            <v>22125</v>
          </cell>
          <cell r="F8">
            <v>9492.36</v>
          </cell>
          <cell r="G8">
            <v>7931</v>
          </cell>
          <cell r="H8">
            <v>14242</v>
          </cell>
          <cell r="I8">
            <v>8056</v>
          </cell>
        </row>
        <row r="9">
          <cell r="A9" t="str">
            <v>Ремонтный фонд</v>
          </cell>
          <cell r="B9">
            <v>59258</v>
          </cell>
          <cell r="C9">
            <v>29395.5</v>
          </cell>
          <cell r="D9">
            <v>31211</v>
          </cell>
          <cell r="E9">
            <v>177649</v>
          </cell>
          <cell r="F9">
            <v>46256</v>
          </cell>
          <cell r="G9">
            <v>19600</v>
          </cell>
          <cell r="H9">
            <v>45053</v>
          </cell>
          <cell r="I9">
            <v>45596</v>
          </cell>
        </row>
        <row r="10">
          <cell r="A10" t="str">
            <v xml:space="preserve">     в том числе:</v>
          </cell>
        </row>
        <row r="11">
          <cell r="A11" t="str">
            <v xml:space="preserve"> -материалы на капремонт</v>
          </cell>
          <cell r="B11">
            <v>15000</v>
          </cell>
          <cell r="C11">
            <v>15000</v>
          </cell>
          <cell r="D11">
            <v>15000</v>
          </cell>
          <cell r="E11">
            <v>135100</v>
          </cell>
          <cell r="F11">
            <v>12200</v>
          </cell>
          <cell r="G11">
            <v>8000</v>
          </cell>
          <cell r="H11">
            <v>10700</v>
          </cell>
          <cell r="I11">
            <v>10000</v>
          </cell>
        </row>
        <row r="12">
          <cell r="A12" t="str">
            <v xml:space="preserve"> -материалы и запчасти на тек.ремонт</v>
          </cell>
          <cell r="B12">
            <v>1051</v>
          </cell>
          <cell r="C12">
            <v>1077</v>
          </cell>
          <cell r="D12">
            <v>1104</v>
          </cell>
          <cell r="E12">
            <v>31100</v>
          </cell>
          <cell r="F12">
            <v>22600</v>
          </cell>
          <cell r="G12">
            <v>3600</v>
          </cell>
          <cell r="H12">
            <v>10973</v>
          </cell>
          <cell r="I12">
            <v>15894</v>
          </cell>
        </row>
        <row r="13">
          <cell r="A13" t="str">
            <v xml:space="preserve"> -услуги РСУ</v>
          </cell>
          <cell r="B13">
            <v>8226</v>
          </cell>
          <cell r="C13">
            <v>8226</v>
          </cell>
          <cell r="D13">
            <v>2607</v>
          </cell>
          <cell r="E13">
            <v>1449</v>
          </cell>
          <cell r="F13">
            <v>1456</v>
          </cell>
          <cell r="G13">
            <v>0</v>
          </cell>
          <cell r="H13">
            <v>3380</v>
          </cell>
          <cell r="I13">
            <v>4702</v>
          </cell>
        </row>
        <row r="14">
          <cell r="A14" t="str">
            <v xml:space="preserve"> -услуги ЭМЦ</v>
          </cell>
          <cell r="B14">
            <v>2400</v>
          </cell>
          <cell r="C14">
            <v>2400</v>
          </cell>
          <cell r="D14">
            <v>10000</v>
          </cell>
          <cell r="E14">
            <v>10000</v>
          </cell>
          <cell r="F14">
            <v>10000</v>
          </cell>
          <cell r="G14">
            <v>8000</v>
          </cell>
          <cell r="H14">
            <v>20000</v>
          </cell>
          <cell r="I14">
            <v>15000</v>
          </cell>
        </row>
        <row r="15">
          <cell r="A15" t="str">
            <v xml:space="preserve"> -услуги сторонних организаций</v>
          </cell>
          <cell r="B15">
            <v>32581</v>
          </cell>
          <cell r="C15">
            <v>2692.5</v>
          </cell>
          <cell r="D15">
            <v>2500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Содержание основных средств</v>
          </cell>
          <cell r="B16">
            <v>31370.510000000002</v>
          </cell>
          <cell r="C16">
            <v>30488.379999999997</v>
          </cell>
          <cell r="D16">
            <v>29180.429999999997</v>
          </cell>
          <cell r="E16">
            <v>34424.14</v>
          </cell>
          <cell r="F16">
            <v>31849.85</v>
          </cell>
          <cell r="G16">
            <v>27256</v>
          </cell>
          <cell r="H16">
            <v>30013.88</v>
          </cell>
          <cell r="I16">
            <v>30126.520000000004</v>
          </cell>
        </row>
        <row r="17">
          <cell r="A17" t="str">
            <v xml:space="preserve">     в том числе:</v>
          </cell>
        </row>
        <row r="18">
          <cell r="A18" t="str">
            <v xml:space="preserve"> -материалы</v>
          </cell>
          <cell r="B18">
            <v>2004.3</v>
          </cell>
          <cell r="C18">
            <v>2139.0700000000002</v>
          </cell>
          <cell r="D18">
            <v>4546.9399999999996</v>
          </cell>
          <cell r="E18">
            <v>2909.52</v>
          </cell>
          <cell r="F18">
            <v>8885.48</v>
          </cell>
          <cell r="G18">
            <v>6518</v>
          </cell>
          <cell r="H18">
            <v>7870.62</v>
          </cell>
          <cell r="I18">
            <v>5021.59</v>
          </cell>
        </row>
        <row r="19">
          <cell r="A19" t="str">
            <v xml:space="preserve"> -масла и смазки</v>
          </cell>
          <cell r="B19">
            <v>504.58</v>
          </cell>
          <cell r="C19">
            <v>573.21</v>
          </cell>
          <cell r="D19">
            <v>269.69</v>
          </cell>
          <cell r="E19">
            <v>266.68</v>
          </cell>
          <cell r="F19">
            <v>4637.37</v>
          </cell>
          <cell r="G19">
            <v>1374</v>
          </cell>
          <cell r="H19">
            <v>431.7</v>
          </cell>
          <cell r="I19">
            <v>585.17999999999995</v>
          </cell>
        </row>
        <row r="20">
          <cell r="A20" t="str">
            <v xml:space="preserve"> -продукция на собственные нужды</v>
          </cell>
          <cell r="B20">
            <v>390</v>
          </cell>
          <cell r="C20">
            <v>0</v>
          </cell>
          <cell r="D20">
            <v>0</v>
          </cell>
          <cell r="E20">
            <v>2079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 xml:space="preserve"> -услуги Ситовской котельной</v>
          </cell>
          <cell r="B21">
            <v>6327</v>
          </cell>
          <cell r="C21">
            <v>5357</v>
          </cell>
          <cell r="D21">
            <v>3106</v>
          </cell>
          <cell r="E21">
            <v>11218</v>
          </cell>
          <cell r="F21">
            <v>6861</v>
          </cell>
          <cell r="G21">
            <v>5893</v>
          </cell>
          <cell r="H21">
            <v>8019</v>
          </cell>
          <cell r="I21">
            <v>7360</v>
          </cell>
        </row>
        <row r="22">
          <cell r="A22" t="str">
            <v xml:space="preserve"> -услуги КИП, РИП и метрологии</v>
          </cell>
          <cell r="B22">
            <v>6381.63</v>
          </cell>
          <cell r="C22">
            <v>5546</v>
          </cell>
          <cell r="D22">
            <v>5729</v>
          </cell>
          <cell r="E22">
            <v>6660.29</v>
          </cell>
          <cell r="F22">
            <v>6902</v>
          </cell>
          <cell r="G22">
            <v>7223</v>
          </cell>
          <cell r="H22">
            <v>7202</v>
          </cell>
          <cell r="I22">
            <v>7557.85</v>
          </cell>
        </row>
        <row r="23">
          <cell r="A23" t="str">
            <v xml:space="preserve"> -услуги УТД и С</v>
          </cell>
          <cell r="B23">
            <v>3278</v>
          </cell>
          <cell r="C23">
            <v>2697</v>
          </cell>
          <cell r="D23">
            <v>5277</v>
          </cell>
          <cell r="E23">
            <v>760.65</v>
          </cell>
          <cell r="F23">
            <v>887</v>
          </cell>
          <cell r="G23">
            <v>827</v>
          </cell>
          <cell r="H23">
            <v>794</v>
          </cell>
          <cell r="I23">
            <v>822</v>
          </cell>
        </row>
        <row r="24">
          <cell r="A24" t="str">
            <v xml:space="preserve"> -вода и стоки</v>
          </cell>
          <cell r="B24">
            <v>12282</v>
          </cell>
          <cell r="C24">
            <v>14034</v>
          </cell>
          <cell r="D24">
            <v>10092</v>
          </cell>
          <cell r="E24">
            <v>10397</v>
          </cell>
          <cell r="F24">
            <v>3558</v>
          </cell>
          <cell r="G24">
            <v>3303</v>
          </cell>
          <cell r="H24">
            <v>3300</v>
          </cell>
          <cell r="I24">
            <v>4233</v>
          </cell>
        </row>
        <row r="25">
          <cell r="A25" t="str">
            <v xml:space="preserve"> -услуги сторонних организаций</v>
          </cell>
          <cell r="B25">
            <v>203</v>
          </cell>
          <cell r="C25">
            <v>142.1</v>
          </cell>
          <cell r="D25">
            <v>159.80000000000001</v>
          </cell>
          <cell r="E25">
            <v>133</v>
          </cell>
          <cell r="F25">
            <v>119</v>
          </cell>
          <cell r="G25">
            <v>2118</v>
          </cell>
          <cell r="H25">
            <v>2396.56</v>
          </cell>
          <cell r="I25">
            <v>4546.8999999999996</v>
          </cell>
        </row>
        <row r="26">
          <cell r="A26" t="str">
            <v>Инструмент и инвентарь</v>
          </cell>
          <cell r="B26">
            <v>21447.759999999998</v>
          </cell>
          <cell r="C26">
            <v>5172.2</v>
          </cell>
          <cell r="D26">
            <v>0</v>
          </cell>
          <cell r="E26">
            <v>-750</v>
          </cell>
          <cell r="F26">
            <v>9872.02</v>
          </cell>
          <cell r="G26">
            <v>11233</v>
          </cell>
          <cell r="H26">
            <v>24177.83</v>
          </cell>
          <cell r="I26">
            <v>9926.2800000000007</v>
          </cell>
        </row>
        <row r="27">
          <cell r="A27" t="str">
            <v>Амортизация основных средств</v>
          </cell>
          <cell r="B27">
            <v>22952</v>
          </cell>
          <cell r="C27">
            <v>22965</v>
          </cell>
          <cell r="D27">
            <v>22965</v>
          </cell>
          <cell r="E27">
            <v>23057</v>
          </cell>
          <cell r="F27">
            <v>22801</v>
          </cell>
          <cell r="G27">
            <v>24926</v>
          </cell>
          <cell r="H27">
            <v>24922</v>
          </cell>
          <cell r="I27">
            <v>28982</v>
          </cell>
        </row>
        <row r="28">
          <cell r="A28" t="str">
            <v>Фонд оплаты труда</v>
          </cell>
          <cell r="B28">
            <v>44051.73</v>
          </cell>
          <cell r="C28">
            <v>45817.58</v>
          </cell>
          <cell r="D28">
            <v>43458.95</v>
          </cell>
          <cell r="E28">
            <v>45082.13</v>
          </cell>
          <cell r="F28">
            <v>49193.86</v>
          </cell>
          <cell r="G28">
            <v>52692</v>
          </cell>
          <cell r="H28">
            <v>67114.080000000002</v>
          </cell>
          <cell r="I28">
            <v>54836.89</v>
          </cell>
        </row>
        <row r="29">
          <cell r="A29" t="str">
            <v>Отчисления во внебюдж.фонды</v>
          </cell>
          <cell r="B29">
            <v>16498.64</v>
          </cell>
          <cell r="C29">
            <v>21046.46</v>
          </cell>
          <cell r="D29">
            <v>18575.419999999998</v>
          </cell>
          <cell r="E29">
            <v>19295.150000000001</v>
          </cell>
          <cell r="F29">
            <v>20867.53</v>
          </cell>
          <cell r="G29">
            <v>22543</v>
          </cell>
          <cell r="H29">
            <v>27916.02</v>
          </cell>
          <cell r="I29">
            <v>23363.599999999999</v>
          </cell>
        </row>
        <row r="30">
          <cell r="A30" t="str">
            <v>Внутризаводское перемещен. грузов</v>
          </cell>
          <cell r="B30">
            <v>1200</v>
          </cell>
          <cell r="C30">
            <v>650</v>
          </cell>
          <cell r="D30">
            <v>2150</v>
          </cell>
          <cell r="E30">
            <v>10880</v>
          </cell>
          <cell r="F30">
            <v>7775</v>
          </cell>
          <cell r="G30">
            <v>5250</v>
          </cell>
          <cell r="H30">
            <v>6900</v>
          </cell>
          <cell r="I30">
            <v>18069</v>
          </cell>
        </row>
        <row r="31">
          <cell r="A31" t="str">
            <v xml:space="preserve">      в том числе:</v>
          </cell>
        </row>
        <row r="32">
          <cell r="A32" t="str">
            <v xml:space="preserve"> -услуги хоз. транспорта (ЦПП)</v>
          </cell>
          <cell r="B32">
            <v>1200</v>
          </cell>
          <cell r="C32">
            <v>650</v>
          </cell>
          <cell r="D32">
            <v>2150</v>
          </cell>
          <cell r="E32">
            <v>10880</v>
          </cell>
          <cell r="F32">
            <v>7775</v>
          </cell>
          <cell r="G32">
            <v>5250</v>
          </cell>
          <cell r="H32">
            <v>6900</v>
          </cell>
          <cell r="I32">
            <v>18069</v>
          </cell>
        </row>
        <row r="33">
          <cell r="A33" t="str">
            <v>Прочие расходы</v>
          </cell>
          <cell r="B33">
            <v>9698.64</v>
          </cell>
          <cell r="C33">
            <v>6994.99</v>
          </cell>
          <cell r="D33">
            <v>6020.2199999999993</v>
          </cell>
          <cell r="E33">
            <v>4800.3599999999997</v>
          </cell>
          <cell r="F33">
            <v>9355.08</v>
          </cell>
          <cell r="G33">
            <v>4508</v>
          </cell>
          <cell r="H33">
            <v>6500.08</v>
          </cell>
          <cell r="I33">
            <v>6718.55</v>
          </cell>
        </row>
        <row r="34">
          <cell r="A34" t="str">
            <v xml:space="preserve">      в том числе:</v>
          </cell>
        </row>
        <row r="35">
          <cell r="A35" t="str">
            <v>Спецодежда,питание, мыло и т.д.</v>
          </cell>
          <cell r="B35">
            <v>6898.64</v>
          </cell>
          <cell r="C35">
            <v>4194.99</v>
          </cell>
          <cell r="D35">
            <v>3220.22</v>
          </cell>
          <cell r="E35">
            <v>2000.36</v>
          </cell>
          <cell r="F35">
            <v>2186.08</v>
          </cell>
          <cell r="G35">
            <v>1671</v>
          </cell>
          <cell r="H35">
            <v>3700.08</v>
          </cell>
          <cell r="I35">
            <v>3918.55</v>
          </cell>
        </row>
        <row r="36">
          <cell r="A36" t="str">
            <v>Услуги Ситовского быткомбината</v>
          </cell>
          <cell r="B36">
            <v>2800</v>
          </cell>
          <cell r="C36">
            <v>2800</v>
          </cell>
          <cell r="D36">
            <v>2800</v>
          </cell>
          <cell r="E36">
            <v>2800</v>
          </cell>
          <cell r="F36">
            <v>2800</v>
          </cell>
          <cell r="G36">
            <v>2800</v>
          </cell>
          <cell r="H36">
            <v>2800</v>
          </cell>
          <cell r="I36">
            <v>2800</v>
          </cell>
        </row>
        <row r="37">
          <cell r="A37" t="str">
            <v>Прочие денежные расходы</v>
          </cell>
        </row>
        <row r="38">
          <cell r="A38" t="str">
            <v>Услуги сторонних организаций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4369</v>
          </cell>
          <cell r="G38">
            <v>37</v>
          </cell>
          <cell r="H38">
            <v>0</v>
          </cell>
          <cell r="I38">
            <v>0</v>
          </cell>
        </row>
        <row r="39">
          <cell r="A39" t="str">
            <v>Итого</v>
          </cell>
          <cell r="B39">
            <v>335883.7</v>
          </cell>
          <cell r="C39">
            <v>284381.30000000005</v>
          </cell>
          <cell r="D39">
            <v>280099.73999999993</v>
          </cell>
          <cell r="E39">
            <v>366203.03</v>
          </cell>
          <cell r="F39">
            <v>223973.77999999997</v>
          </cell>
          <cell r="G39">
            <v>192385</v>
          </cell>
          <cell r="H39">
            <v>261803.05</v>
          </cell>
          <cell r="I39">
            <v>240263.38999999998</v>
          </cell>
        </row>
        <row r="40">
          <cell r="A40" t="str">
            <v>По Ситовскому АБК</v>
          </cell>
          <cell r="B40">
            <v>85356.18</v>
          </cell>
          <cell r="C40">
            <v>76937.459999999992</v>
          </cell>
          <cell r="D40">
            <v>73141.489999999991</v>
          </cell>
          <cell r="E40">
            <v>79048.37000000001</v>
          </cell>
          <cell r="F40">
            <v>66261.3</v>
          </cell>
          <cell r="G40">
            <v>64526</v>
          </cell>
          <cell r="H40">
            <v>72397.450000000012</v>
          </cell>
          <cell r="I40">
            <v>81432.5</v>
          </cell>
        </row>
        <row r="41">
          <cell r="A41" t="str">
            <v>Всего</v>
          </cell>
          <cell r="B41">
            <v>421239.88</v>
          </cell>
          <cell r="C41">
            <v>361318.76</v>
          </cell>
          <cell r="D41">
            <v>353241.22999999992</v>
          </cell>
          <cell r="E41">
            <v>445251.4</v>
          </cell>
          <cell r="F41">
            <v>290235.07999999996</v>
          </cell>
          <cell r="G41">
            <v>256911</v>
          </cell>
          <cell r="H41">
            <v>334200.5</v>
          </cell>
          <cell r="I41">
            <v>321695.89</v>
          </cell>
        </row>
        <row r="43">
          <cell r="A43" t="str">
            <v>Калькуляция  затрат  по  ситовскому  быткомбинату  (АБК)</v>
          </cell>
        </row>
        <row r="45">
          <cell r="A45" t="str">
            <v xml:space="preserve"> Статьи   затрат</v>
          </cell>
          <cell r="B45" t="str">
            <v>Январь</v>
          </cell>
          <cell r="C45" t="str">
            <v>Февраль</v>
          </cell>
          <cell r="D45" t="str">
            <v>Март</v>
          </cell>
          <cell r="E45" t="str">
            <v>Апрель</v>
          </cell>
          <cell r="F45" t="str">
            <v>Май</v>
          </cell>
          <cell r="G45" t="str">
            <v>Июнь</v>
          </cell>
          <cell r="H45" t="str">
            <v>Июль</v>
          </cell>
          <cell r="I45" t="str">
            <v xml:space="preserve">Август </v>
          </cell>
        </row>
        <row r="46">
          <cell r="A46" t="str">
            <v>Электроэнергия</v>
          </cell>
          <cell r="B46">
            <v>6965</v>
          </cell>
          <cell r="C46">
            <v>6773</v>
          </cell>
          <cell r="D46">
            <v>7349</v>
          </cell>
          <cell r="E46">
            <v>5679</v>
          </cell>
          <cell r="F46">
            <v>4918</v>
          </cell>
          <cell r="G46">
            <v>5153</v>
          </cell>
          <cell r="H46">
            <v>8519.81</v>
          </cell>
          <cell r="I46">
            <v>10459</v>
          </cell>
        </row>
        <row r="47">
          <cell r="A47" t="str">
            <v>Ремонтный фонд</v>
          </cell>
          <cell r="B47">
            <v>36331.1</v>
          </cell>
          <cell r="C47">
            <v>36333.699999999997</v>
          </cell>
          <cell r="D47">
            <v>33325</v>
          </cell>
          <cell r="E47">
            <v>21559</v>
          </cell>
          <cell r="F47">
            <v>20110</v>
          </cell>
          <cell r="G47">
            <v>20000</v>
          </cell>
          <cell r="H47">
            <v>20000</v>
          </cell>
          <cell r="I47">
            <v>26270</v>
          </cell>
        </row>
        <row r="48">
          <cell r="A48" t="str">
            <v xml:space="preserve">     в том числе:</v>
          </cell>
        </row>
        <row r="49">
          <cell r="A49" t="str">
            <v xml:space="preserve"> -материалы на капремонт</v>
          </cell>
          <cell r="B49">
            <v>28000</v>
          </cell>
          <cell r="C49">
            <v>28000</v>
          </cell>
          <cell r="D49">
            <v>28000</v>
          </cell>
          <cell r="E49">
            <v>20000</v>
          </cell>
          <cell r="F49">
            <v>20000</v>
          </cell>
          <cell r="G49">
            <v>20000</v>
          </cell>
          <cell r="H49">
            <v>20000</v>
          </cell>
          <cell r="I49">
            <v>20000</v>
          </cell>
        </row>
        <row r="50">
          <cell r="A50" t="str">
            <v xml:space="preserve"> -материалы и запчасти на тек.ремонт</v>
          </cell>
          <cell r="B50">
            <v>105.1</v>
          </cell>
          <cell r="C50">
            <v>107.7</v>
          </cell>
          <cell r="D50">
            <v>110</v>
          </cell>
          <cell r="E50">
            <v>110</v>
          </cell>
          <cell r="F50">
            <v>110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 xml:space="preserve"> -услуги РСУ</v>
          </cell>
          <cell r="B51">
            <v>8226</v>
          </cell>
          <cell r="C51">
            <v>8226</v>
          </cell>
          <cell r="D51">
            <v>5215</v>
          </cell>
          <cell r="E51">
            <v>1449</v>
          </cell>
          <cell r="F51">
            <v>0</v>
          </cell>
          <cell r="G51">
            <v>0</v>
          </cell>
          <cell r="H51">
            <v>0</v>
          </cell>
          <cell r="I51">
            <v>6270</v>
          </cell>
        </row>
        <row r="52">
          <cell r="A52" t="str">
            <v>Содержание основных средств</v>
          </cell>
          <cell r="B52">
            <v>25418.9</v>
          </cell>
          <cell r="C52">
            <v>20397.099999999999</v>
          </cell>
          <cell r="D52">
            <v>20358.539999999997</v>
          </cell>
          <cell r="E52">
            <v>33061</v>
          </cell>
          <cell r="F52">
            <v>22195.4</v>
          </cell>
          <cell r="G52">
            <v>20105</v>
          </cell>
          <cell r="H52">
            <v>24653</v>
          </cell>
          <cell r="I52">
            <v>25987.39</v>
          </cell>
        </row>
        <row r="53">
          <cell r="A53" t="str">
            <v xml:space="preserve">     в том числе:</v>
          </cell>
        </row>
        <row r="54">
          <cell r="A54" t="str">
            <v xml:space="preserve"> -материалы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 xml:space="preserve"> -услуги Ситовской котельной</v>
          </cell>
          <cell r="B55">
            <v>18144</v>
          </cell>
          <cell r="C55">
            <v>15362.3</v>
          </cell>
          <cell r="D55">
            <v>15130.74</v>
          </cell>
          <cell r="E55">
            <v>26833</v>
          </cell>
          <cell r="F55">
            <v>16410</v>
          </cell>
          <cell r="G55">
            <v>14097</v>
          </cell>
          <cell r="H55">
            <v>19183</v>
          </cell>
          <cell r="I55">
            <v>17606.39</v>
          </cell>
        </row>
        <row r="56">
          <cell r="A56" t="str">
            <v xml:space="preserve"> -вода и стоки</v>
          </cell>
          <cell r="B56">
            <v>6745</v>
          </cell>
          <cell r="C56">
            <v>4668</v>
          </cell>
          <cell r="D56">
            <v>4847</v>
          </cell>
          <cell r="E56">
            <v>5774</v>
          </cell>
          <cell r="F56">
            <v>5364</v>
          </cell>
          <cell r="G56">
            <v>5542</v>
          </cell>
          <cell r="H56">
            <v>5105</v>
          </cell>
          <cell r="I56">
            <v>7912</v>
          </cell>
        </row>
        <row r="57">
          <cell r="A57" t="str">
            <v xml:space="preserve"> -услуги сторонних организаций</v>
          </cell>
          <cell r="B57">
            <v>529.9</v>
          </cell>
          <cell r="C57">
            <v>366.8</v>
          </cell>
          <cell r="D57">
            <v>380.8</v>
          </cell>
          <cell r="E57">
            <v>454</v>
          </cell>
          <cell r="F57">
            <v>421.4</v>
          </cell>
          <cell r="G57">
            <v>466</v>
          </cell>
          <cell r="H57">
            <v>365</v>
          </cell>
          <cell r="I57">
            <v>469</v>
          </cell>
        </row>
        <row r="58">
          <cell r="A58" t="str">
            <v>Инструмент и инвентарь</v>
          </cell>
          <cell r="B58">
            <v>332.93</v>
          </cell>
          <cell r="C58">
            <v>0</v>
          </cell>
          <cell r="D58">
            <v>0.04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Амортизация основных средств</v>
          </cell>
          <cell r="B59">
            <v>7365</v>
          </cell>
          <cell r="C59">
            <v>7365</v>
          </cell>
          <cell r="D59">
            <v>7365</v>
          </cell>
          <cell r="E59">
            <v>7365</v>
          </cell>
          <cell r="F59">
            <v>7365</v>
          </cell>
          <cell r="G59">
            <v>7365</v>
          </cell>
          <cell r="H59">
            <v>7365</v>
          </cell>
          <cell r="I59">
            <v>7365</v>
          </cell>
        </row>
        <row r="60">
          <cell r="A60" t="str">
            <v>Фонд оплаты труда</v>
          </cell>
          <cell r="B60">
            <v>6457.22</v>
          </cell>
          <cell r="C60">
            <v>4055.33</v>
          </cell>
          <cell r="D60">
            <v>3322.07</v>
          </cell>
          <cell r="E60">
            <v>6431.63</v>
          </cell>
          <cell r="F60">
            <v>8174.3</v>
          </cell>
          <cell r="G60">
            <v>8335</v>
          </cell>
          <cell r="H60">
            <v>8305.07</v>
          </cell>
          <cell r="I60">
            <v>7948.96</v>
          </cell>
        </row>
        <row r="61">
          <cell r="A61" t="str">
            <v>Отчисления во внебюдж.фонды</v>
          </cell>
          <cell r="B61">
            <v>2486.0300000000002</v>
          </cell>
          <cell r="C61">
            <v>2013.33</v>
          </cell>
          <cell r="D61">
            <v>1421.84</v>
          </cell>
          <cell r="E61">
            <v>2752.74</v>
          </cell>
          <cell r="F61">
            <v>3498.6</v>
          </cell>
          <cell r="G61">
            <v>3568</v>
          </cell>
          <cell r="H61">
            <v>3554.57</v>
          </cell>
          <cell r="I61">
            <v>3402.15</v>
          </cell>
        </row>
        <row r="62">
          <cell r="A62" t="str">
            <v>Прочие расходы</v>
          </cell>
          <cell r="B62">
            <v>0</v>
          </cell>
          <cell r="C62">
            <v>0</v>
          </cell>
          <cell r="D62">
            <v>0</v>
          </cell>
          <cell r="E62">
            <v>2200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 xml:space="preserve">      в том числе:</v>
          </cell>
        </row>
        <row r="64">
          <cell r="A64" t="str">
            <v xml:space="preserve">      спецодежда,питание, мыло и т.д.</v>
          </cell>
          <cell r="G64">
            <v>0</v>
          </cell>
          <cell r="I64">
            <v>0</v>
          </cell>
        </row>
        <row r="65">
          <cell r="A65" t="str">
            <v xml:space="preserve">      услуги сторонних организаций</v>
          </cell>
          <cell r="B65">
            <v>0</v>
          </cell>
          <cell r="C65">
            <v>0</v>
          </cell>
          <cell r="D65">
            <v>0</v>
          </cell>
          <cell r="E65">
            <v>2200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Итого</v>
          </cell>
          <cell r="B66">
            <v>85356.18</v>
          </cell>
          <cell r="C66">
            <v>76937.459999999992</v>
          </cell>
          <cell r="D66">
            <v>73141.489999999991</v>
          </cell>
          <cell r="E66">
            <v>79048.37000000001</v>
          </cell>
          <cell r="F66">
            <v>66261.3</v>
          </cell>
          <cell r="G66">
            <v>64526</v>
          </cell>
          <cell r="H66">
            <v>72397.450000000012</v>
          </cell>
          <cell r="I66">
            <v>81432.5</v>
          </cell>
        </row>
      </sheetData>
      <sheetData sheetId="7" refreshError="1">
        <row r="2">
          <cell r="A2" t="str">
            <v>Калькуляция  затрат  по  перевозкам  ЖДЦ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клиент.,тн.км</v>
          </cell>
          <cell r="C5" t="str">
            <v>V клиент.,тн.км</v>
          </cell>
          <cell r="D5" t="str">
            <v>V клиент.,тн.км</v>
          </cell>
          <cell r="E5" t="str">
            <v>V клиент.,тн.км</v>
          </cell>
          <cell r="F5" t="str">
            <v>V клиент.,тн.км</v>
          </cell>
          <cell r="G5" t="str">
            <v>V клиент.,тн.км</v>
          </cell>
          <cell r="H5" t="str">
            <v>V клиент.,тн.км</v>
          </cell>
          <cell r="I5" t="str">
            <v>V клиент.,тн.км</v>
          </cell>
        </row>
        <row r="6">
          <cell r="A6" t="str">
            <v>Объем перевозок по клиентуре, тн.км.</v>
          </cell>
          <cell r="B6">
            <v>285033.90000000002</v>
          </cell>
          <cell r="C6">
            <v>293558.5</v>
          </cell>
          <cell r="D6">
            <v>351936.8</v>
          </cell>
          <cell r="E6">
            <v>485371.2</v>
          </cell>
          <cell r="F6">
            <v>535635.80000000005</v>
          </cell>
          <cell r="G6">
            <v>441440.4</v>
          </cell>
          <cell r="H6">
            <v>567852.30000000005</v>
          </cell>
          <cell r="I6">
            <v>540912.41</v>
          </cell>
        </row>
        <row r="7">
          <cell r="B7" t="str">
            <v>V всего,тн.км</v>
          </cell>
          <cell r="C7" t="str">
            <v>V всего,тн.км</v>
          </cell>
          <cell r="D7" t="str">
            <v>V всего,тн.км</v>
          </cell>
          <cell r="E7" t="str">
            <v>V всего,тн.км</v>
          </cell>
          <cell r="F7" t="str">
            <v>V всего,тн.км</v>
          </cell>
          <cell r="G7" t="str">
            <v>V всего,тн.км</v>
          </cell>
          <cell r="H7" t="str">
            <v>V всего,тн.км</v>
          </cell>
          <cell r="I7" t="str">
            <v>V всего,тн.км</v>
          </cell>
        </row>
        <row r="8">
          <cell r="A8" t="str">
            <v>Объем перевозок всего, тн.км.</v>
          </cell>
          <cell r="B8">
            <v>1989341.58</v>
          </cell>
          <cell r="C8">
            <v>2069681.3</v>
          </cell>
          <cell r="D8">
            <v>1717222.3999999999</v>
          </cell>
          <cell r="E8">
            <v>2357975.2400000002</v>
          </cell>
          <cell r="F8">
            <v>2435235.12</v>
          </cell>
          <cell r="G8">
            <v>2535244.79</v>
          </cell>
          <cell r="H8">
            <v>2610893.2999999998</v>
          </cell>
          <cell r="I8">
            <v>2510230.02</v>
          </cell>
        </row>
        <row r="9">
          <cell r="A9" t="str">
            <v>Бензин</v>
          </cell>
          <cell r="B9">
            <v>0</v>
          </cell>
          <cell r="C9">
            <v>0</v>
          </cell>
          <cell r="D9">
            <v>0</v>
          </cell>
          <cell r="E9">
            <v>125.82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Дизтопливо</v>
          </cell>
          <cell r="B10">
            <v>295378.40000000002</v>
          </cell>
          <cell r="C10">
            <v>259515.37</v>
          </cell>
          <cell r="D10">
            <v>273400.46999999997</v>
          </cell>
          <cell r="E10">
            <v>288251.78000000003</v>
          </cell>
          <cell r="F10">
            <v>299149.21000000002</v>
          </cell>
          <cell r="G10">
            <v>278820</v>
          </cell>
          <cell r="H10">
            <v>333638.02</v>
          </cell>
          <cell r="I10">
            <v>330663.71999999997</v>
          </cell>
        </row>
        <row r="11">
          <cell r="A11" t="str">
            <v>Электроэнергия</v>
          </cell>
          <cell r="B11">
            <v>14920.85</v>
          </cell>
          <cell r="C11">
            <v>14344.75</v>
          </cell>
          <cell r="D11">
            <v>19327.310000000001</v>
          </cell>
          <cell r="E11">
            <v>15137.25</v>
          </cell>
          <cell r="F11">
            <v>10263.200000000001</v>
          </cell>
          <cell r="G11">
            <v>6501</v>
          </cell>
          <cell r="H11">
            <v>12097</v>
          </cell>
          <cell r="I11">
            <v>14967.83</v>
          </cell>
        </row>
        <row r="12">
          <cell r="A12" t="str">
            <v>Ремонтный фонд</v>
          </cell>
          <cell r="B12">
            <v>304444</v>
          </cell>
          <cell r="C12">
            <v>347752.1</v>
          </cell>
          <cell r="D12">
            <v>305927</v>
          </cell>
          <cell r="E12">
            <v>420509.5</v>
          </cell>
          <cell r="F12">
            <v>146568.29999999999</v>
          </cell>
          <cell r="G12">
            <v>775057</v>
          </cell>
          <cell r="H12">
            <v>238910.5</v>
          </cell>
          <cell r="I12">
            <v>158244</v>
          </cell>
        </row>
        <row r="13">
          <cell r="A13" t="str">
            <v xml:space="preserve">     в том числе:</v>
          </cell>
        </row>
        <row r="14">
          <cell r="A14" t="str">
            <v xml:space="preserve"> -материалы на капремонт</v>
          </cell>
          <cell r="B14">
            <v>200000</v>
          </cell>
          <cell r="C14">
            <v>200000</v>
          </cell>
          <cell r="D14">
            <v>0</v>
          </cell>
          <cell r="E14">
            <v>73900</v>
          </cell>
          <cell r="F14">
            <v>73900</v>
          </cell>
          <cell r="G14">
            <v>573800</v>
          </cell>
          <cell r="H14">
            <v>63000</v>
          </cell>
          <cell r="I14">
            <v>68000</v>
          </cell>
        </row>
        <row r="15">
          <cell r="A15" t="str">
            <v xml:space="preserve"> -материалы и запчасти на тек.ремонт</v>
          </cell>
          <cell r="B15">
            <v>85131</v>
          </cell>
          <cell r="C15">
            <v>87237</v>
          </cell>
          <cell r="D15">
            <v>210783</v>
          </cell>
          <cell r="E15">
            <v>218000</v>
          </cell>
          <cell r="F15">
            <v>0</v>
          </cell>
          <cell r="G15">
            <v>163310</v>
          </cell>
          <cell r="H15">
            <v>105742.5</v>
          </cell>
          <cell r="I15">
            <v>70244</v>
          </cell>
        </row>
        <row r="16">
          <cell r="A16" t="str">
            <v xml:space="preserve"> -услуги РСЦ</v>
          </cell>
          <cell r="B16">
            <v>4113</v>
          </cell>
          <cell r="C16">
            <v>4113</v>
          </cell>
          <cell r="D16">
            <v>17383</v>
          </cell>
          <cell r="E16">
            <v>18107</v>
          </cell>
          <cell r="F16">
            <v>3121</v>
          </cell>
          <cell r="G16">
            <v>11947</v>
          </cell>
          <cell r="H16">
            <v>12168</v>
          </cell>
          <cell r="I16">
            <v>0</v>
          </cell>
        </row>
        <row r="17">
          <cell r="A17" t="str">
            <v xml:space="preserve"> -услуги ЭМЦ</v>
          </cell>
          <cell r="B17">
            <v>15200</v>
          </cell>
          <cell r="C17">
            <v>56402.1</v>
          </cell>
          <cell r="D17">
            <v>77761</v>
          </cell>
          <cell r="E17">
            <v>110502.5</v>
          </cell>
          <cell r="F17">
            <v>69547.3</v>
          </cell>
          <cell r="G17">
            <v>26000</v>
          </cell>
          <cell r="H17">
            <v>58000</v>
          </cell>
          <cell r="I17">
            <v>20000</v>
          </cell>
        </row>
        <row r="18">
          <cell r="A18" t="str">
            <v xml:space="preserve"> -услуги сторонних организаций</v>
          </cell>
        </row>
        <row r="19">
          <cell r="A19" t="str">
            <v>Содержание основных средств</v>
          </cell>
          <cell r="B19">
            <v>110980.73999999999</v>
          </cell>
          <cell r="C19">
            <v>98156.810000000012</v>
          </cell>
          <cell r="D19">
            <v>97636.950000000012</v>
          </cell>
          <cell r="E19">
            <v>118460.74</v>
          </cell>
          <cell r="F19">
            <v>94284.49</v>
          </cell>
          <cell r="G19">
            <v>87433</v>
          </cell>
          <cell r="H19">
            <v>62252.990000000005</v>
          </cell>
          <cell r="I19">
            <v>111547</v>
          </cell>
        </row>
        <row r="20">
          <cell r="A20" t="str">
            <v xml:space="preserve">     в том числе:</v>
          </cell>
        </row>
        <row r="21">
          <cell r="A21" t="str">
            <v xml:space="preserve"> -материалы</v>
          </cell>
          <cell r="B21">
            <v>5181.1099999999997</v>
          </cell>
          <cell r="C21">
            <v>10602.03</v>
          </cell>
          <cell r="D21">
            <v>5542.05</v>
          </cell>
          <cell r="E21">
            <v>15584.66</v>
          </cell>
          <cell r="F21">
            <v>1255.93</v>
          </cell>
          <cell r="G21">
            <v>13474</v>
          </cell>
          <cell r="H21">
            <v>2928.4300000000003</v>
          </cell>
          <cell r="I21">
            <v>4759.41</v>
          </cell>
        </row>
        <row r="22">
          <cell r="A22" t="str">
            <v xml:space="preserve"> -масла  и  смазки</v>
          </cell>
          <cell r="B22">
            <v>28042.74</v>
          </cell>
          <cell r="C22">
            <v>24701.77</v>
          </cell>
          <cell r="D22">
            <v>17187.3</v>
          </cell>
          <cell r="E22">
            <v>17567.5</v>
          </cell>
          <cell r="F22">
            <v>27751.08</v>
          </cell>
          <cell r="G22">
            <v>23763</v>
          </cell>
          <cell r="H22">
            <v>14016.73</v>
          </cell>
          <cell r="I22">
            <v>21096.34</v>
          </cell>
        </row>
        <row r="23">
          <cell r="A23" t="str">
            <v xml:space="preserve"> -продукция на собственные нужды</v>
          </cell>
          <cell r="B23">
            <v>4680</v>
          </cell>
          <cell r="C23">
            <v>0</v>
          </cell>
          <cell r="D23">
            <v>6342</v>
          </cell>
          <cell r="E23">
            <v>24171</v>
          </cell>
          <cell r="F23">
            <v>18561.5</v>
          </cell>
          <cell r="G23">
            <v>1539</v>
          </cell>
          <cell r="H23">
            <v>435</v>
          </cell>
          <cell r="I23">
            <v>26486</v>
          </cell>
        </row>
        <row r="24">
          <cell r="A24" t="str">
            <v xml:space="preserve"> -услуги Ситовской котельной</v>
          </cell>
          <cell r="B24">
            <v>2520.6999999999998</v>
          </cell>
          <cell r="C24">
            <v>2134</v>
          </cell>
          <cell r="D24">
            <v>2101</v>
          </cell>
          <cell r="E24">
            <v>5132</v>
          </cell>
          <cell r="F24">
            <v>3139</v>
          </cell>
          <cell r="G24">
            <v>2696</v>
          </cell>
          <cell r="H24">
            <v>3669</v>
          </cell>
          <cell r="I24">
            <v>3367</v>
          </cell>
        </row>
        <row r="25">
          <cell r="A25" t="str">
            <v xml:space="preserve"> -услуги Студеновской котельной</v>
          </cell>
          <cell r="B25">
            <v>41765</v>
          </cell>
          <cell r="C25">
            <v>35204</v>
          </cell>
          <cell r="D25">
            <v>38864</v>
          </cell>
          <cell r="E25">
            <v>32617</v>
          </cell>
          <cell r="F25">
            <v>20762</v>
          </cell>
          <cell r="G25">
            <v>27260</v>
          </cell>
          <cell r="H25">
            <v>20036</v>
          </cell>
          <cell r="I25">
            <v>27721</v>
          </cell>
        </row>
        <row r="26">
          <cell r="A26" t="str">
            <v xml:space="preserve"> -услуги КИП, РИП и метрологии</v>
          </cell>
          <cell r="B26">
            <v>911.66</v>
          </cell>
          <cell r="C26">
            <v>792</v>
          </cell>
          <cell r="D26">
            <v>818</v>
          </cell>
          <cell r="E26">
            <v>951.47</v>
          </cell>
          <cell r="F26">
            <v>986</v>
          </cell>
          <cell r="G26">
            <v>1031</v>
          </cell>
          <cell r="H26">
            <v>1029</v>
          </cell>
          <cell r="I26">
            <v>1080</v>
          </cell>
        </row>
        <row r="27">
          <cell r="A27" t="str">
            <v xml:space="preserve"> -услуги УТД и С</v>
          </cell>
          <cell r="B27">
            <v>18032</v>
          </cell>
          <cell r="C27">
            <v>14835</v>
          </cell>
          <cell r="D27">
            <v>17081</v>
          </cell>
          <cell r="E27">
            <v>13027.55</v>
          </cell>
          <cell r="F27">
            <v>15564</v>
          </cell>
          <cell r="G27">
            <v>11275</v>
          </cell>
          <cell r="H27">
            <v>13935</v>
          </cell>
          <cell r="I27">
            <v>14424</v>
          </cell>
        </row>
        <row r="28">
          <cell r="A28" t="str">
            <v xml:space="preserve"> -вода и стоки</v>
          </cell>
          <cell r="B28">
            <v>6246.64</v>
          </cell>
          <cell r="C28">
            <v>7003.24</v>
          </cell>
          <cell r="D28">
            <v>6219</v>
          </cell>
          <cell r="E28">
            <v>6522.16</v>
          </cell>
          <cell r="F28">
            <v>6264.98</v>
          </cell>
          <cell r="G28">
            <v>6367</v>
          </cell>
          <cell r="H28">
            <v>6193.83</v>
          </cell>
          <cell r="I28">
            <v>8549.4500000000007</v>
          </cell>
        </row>
        <row r="29">
          <cell r="A29" t="str">
            <v xml:space="preserve"> -услуги сторонних организаций</v>
          </cell>
          <cell r="B29">
            <v>3600.89</v>
          </cell>
          <cell r="C29">
            <v>2884.77</v>
          </cell>
          <cell r="D29">
            <v>3482.6</v>
          </cell>
          <cell r="E29">
            <v>2887.4</v>
          </cell>
          <cell r="F29">
            <v>0</v>
          </cell>
          <cell r="G29">
            <v>28</v>
          </cell>
          <cell r="H29">
            <v>10</v>
          </cell>
          <cell r="I29">
            <v>4063.8</v>
          </cell>
        </row>
        <row r="30">
          <cell r="A30" t="str">
            <v>Инструмент и инвентарь</v>
          </cell>
          <cell r="B30">
            <v>19780.57</v>
          </cell>
          <cell r="C30">
            <v>18294.29</v>
          </cell>
          <cell r="D30">
            <v>176.92</v>
          </cell>
          <cell r="E30">
            <v>9496.18</v>
          </cell>
          <cell r="F30">
            <v>3967.75</v>
          </cell>
          <cell r="G30">
            <v>6890</v>
          </cell>
          <cell r="H30">
            <v>2553.3599999999997</v>
          </cell>
          <cell r="I30">
            <v>563.87</v>
          </cell>
        </row>
        <row r="31">
          <cell r="A31" t="str">
            <v>Амортизация основных средств</v>
          </cell>
          <cell r="B31">
            <v>125096</v>
          </cell>
          <cell r="C31">
            <v>125380</v>
          </cell>
          <cell r="D31">
            <v>123502</v>
          </cell>
          <cell r="E31">
            <v>125185</v>
          </cell>
          <cell r="F31">
            <v>123620</v>
          </cell>
          <cell r="G31">
            <v>123137</v>
          </cell>
          <cell r="H31">
            <v>120631</v>
          </cell>
          <cell r="I31">
            <v>120583</v>
          </cell>
        </row>
        <row r="32">
          <cell r="A32" t="str">
            <v>Фонд оплаты труда</v>
          </cell>
          <cell r="B32">
            <v>259274.92</v>
          </cell>
          <cell r="C32">
            <v>267849.78000000003</v>
          </cell>
          <cell r="D32">
            <v>250983.93</v>
          </cell>
          <cell r="E32">
            <v>275087.35999999999</v>
          </cell>
          <cell r="F32">
            <v>312567.43</v>
          </cell>
          <cell r="G32">
            <v>274235</v>
          </cell>
          <cell r="H32">
            <v>308211.52</v>
          </cell>
          <cell r="I32">
            <v>338703.12</v>
          </cell>
        </row>
        <row r="33">
          <cell r="A33" t="str">
            <v>Отчисления во внебюдж.фонды</v>
          </cell>
          <cell r="B33">
            <v>99602.02</v>
          </cell>
          <cell r="C33">
            <v>116886.26</v>
          </cell>
          <cell r="D33">
            <v>106364.11</v>
          </cell>
          <cell r="E33">
            <v>112640.08</v>
          </cell>
          <cell r="F33">
            <v>100979.78</v>
          </cell>
          <cell r="G33">
            <v>116880</v>
          </cell>
          <cell r="H33">
            <v>129540.29</v>
          </cell>
          <cell r="I33">
            <v>143546.32999999999</v>
          </cell>
        </row>
        <row r="34">
          <cell r="A34" t="str">
            <v>Внутризавод. перемещен. грузов</v>
          </cell>
          <cell r="B34">
            <v>2187</v>
          </cell>
          <cell r="C34">
            <v>10758.65</v>
          </cell>
          <cell r="D34">
            <v>3284.22</v>
          </cell>
          <cell r="E34">
            <v>14195.27</v>
          </cell>
          <cell r="F34">
            <v>6255.8</v>
          </cell>
          <cell r="G34">
            <v>13480</v>
          </cell>
          <cell r="H34">
            <v>6423.03</v>
          </cell>
          <cell r="I34">
            <v>9132.83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2187</v>
          </cell>
          <cell r="C36">
            <v>10758.65</v>
          </cell>
          <cell r="D36">
            <v>3284.22</v>
          </cell>
          <cell r="E36">
            <v>13614</v>
          </cell>
          <cell r="F36">
            <v>6062</v>
          </cell>
          <cell r="G36">
            <v>13480</v>
          </cell>
          <cell r="H36">
            <v>6183.03</v>
          </cell>
          <cell r="I36">
            <v>9132.83</v>
          </cell>
        </row>
        <row r="37">
          <cell r="A37" t="str">
            <v xml:space="preserve"> -услуги техн.транспорта (ЦТТ)</v>
          </cell>
          <cell r="B37">
            <v>0</v>
          </cell>
          <cell r="C37">
            <v>0</v>
          </cell>
          <cell r="D37">
            <v>0</v>
          </cell>
          <cell r="E37">
            <v>581.27</v>
          </cell>
          <cell r="F37">
            <v>0</v>
          </cell>
          <cell r="G37">
            <v>0</v>
          </cell>
          <cell r="H37">
            <v>240</v>
          </cell>
          <cell r="I37">
            <v>0</v>
          </cell>
        </row>
        <row r="38">
          <cell r="A38" t="str">
            <v xml:space="preserve"> -услуги ж.д.транспорта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193.8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Прочие расходы</v>
          </cell>
          <cell r="B39">
            <v>157599.52000000002</v>
          </cell>
          <cell r="C39">
            <v>138968.26</v>
          </cell>
          <cell r="D39">
            <v>132745.70000000001</v>
          </cell>
          <cell r="E39">
            <v>124323.18999999999</v>
          </cell>
          <cell r="F39">
            <v>113260.16</v>
          </cell>
          <cell r="G39">
            <v>109156</v>
          </cell>
          <cell r="H39">
            <v>80963.180000000008</v>
          </cell>
          <cell r="I39">
            <v>149500.61000000002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Спецодежда,питание, мыло и т.д.</v>
          </cell>
          <cell r="B41">
            <v>34106.089999999997</v>
          </cell>
          <cell r="C41">
            <v>20389.84</v>
          </cell>
          <cell r="D41">
            <v>9968.9599999999991</v>
          </cell>
          <cell r="E41">
            <v>5592</v>
          </cell>
          <cell r="F41">
            <v>5977.16</v>
          </cell>
          <cell r="G41">
            <v>4993</v>
          </cell>
          <cell r="H41">
            <v>5361.26</v>
          </cell>
          <cell r="I41">
            <v>30528.09</v>
          </cell>
        </row>
        <row r="42">
          <cell r="A42" t="str">
            <v>Услуги Студеновск.быткомбината</v>
          </cell>
          <cell r="B42">
            <v>51256.23</v>
          </cell>
          <cell r="C42">
            <v>46341.22</v>
          </cell>
          <cell r="D42">
            <v>50562.74</v>
          </cell>
          <cell r="E42">
            <v>46493.99</v>
          </cell>
          <cell r="F42">
            <v>35069</v>
          </cell>
          <cell r="G42">
            <v>31926</v>
          </cell>
          <cell r="H42">
            <v>36658.620000000003</v>
          </cell>
          <cell r="I42">
            <v>51492.32</v>
          </cell>
        </row>
        <row r="43">
          <cell r="A43" t="str">
            <v>Плата за землю</v>
          </cell>
          <cell r="B43">
            <v>72214</v>
          </cell>
          <cell r="C43">
            <v>72214</v>
          </cell>
          <cell r="D43">
            <v>72214</v>
          </cell>
          <cell r="E43">
            <v>72214</v>
          </cell>
          <cell r="F43">
            <v>72214</v>
          </cell>
          <cell r="G43">
            <v>72214</v>
          </cell>
          <cell r="H43">
            <v>38920.1</v>
          </cell>
          <cell r="I43">
            <v>67457</v>
          </cell>
        </row>
        <row r="44">
          <cell r="A44" t="str">
            <v>Прочие денежные расходы</v>
          </cell>
          <cell r="B44">
            <v>23.2</v>
          </cell>
          <cell r="C44">
            <v>23.2</v>
          </cell>
          <cell r="D44">
            <v>0</v>
          </cell>
          <cell r="E44">
            <v>23.2</v>
          </cell>
          <cell r="F44">
            <v>0</v>
          </cell>
          <cell r="G44">
            <v>23</v>
          </cell>
          <cell r="H44">
            <v>23.2</v>
          </cell>
          <cell r="I44">
            <v>23.2</v>
          </cell>
        </row>
        <row r="45">
          <cell r="A45" t="str">
            <v>Итого</v>
          </cell>
          <cell r="B45">
            <v>1389264.02</v>
          </cell>
          <cell r="C45">
            <v>1397906.27</v>
          </cell>
          <cell r="D45">
            <v>1313348.6100000001</v>
          </cell>
          <cell r="E45">
            <v>1503412.1700000002</v>
          </cell>
          <cell r="F45">
            <v>1210916.1200000001</v>
          </cell>
          <cell r="G45">
            <v>1791589</v>
          </cell>
          <cell r="H45">
            <v>1295220.8900000001</v>
          </cell>
          <cell r="I45">
            <v>1377452.3100000003</v>
          </cell>
        </row>
        <row r="46">
          <cell r="A46" t="str">
            <v>Общезаводские расходы</v>
          </cell>
          <cell r="B46">
            <v>37744</v>
          </cell>
          <cell r="C46">
            <v>35714</v>
          </cell>
          <cell r="D46">
            <v>59213</v>
          </cell>
          <cell r="E46">
            <v>46929</v>
          </cell>
          <cell r="F46">
            <v>44246</v>
          </cell>
          <cell r="G46">
            <v>75178</v>
          </cell>
          <cell r="H46">
            <v>223104.97</v>
          </cell>
          <cell r="I46">
            <v>60100</v>
          </cell>
        </row>
        <row r="47">
          <cell r="A47" t="str">
            <v>Всего</v>
          </cell>
          <cell r="B47">
            <v>1427008.02</v>
          </cell>
          <cell r="C47">
            <v>1433620.27</v>
          </cell>
          <cell r="D47">
            <v>1372561.61</v>
          </cell>
          <cell r="E47">
            <v>1550341.1700000002</v>
          </cell>
          <cell r="F47">
            <v>1255162.1200000001</v>
          </cell>
          <cell r="G47">
            <v>1866767</v>
          </cell>
          <cell r="H47">
            <v>1518325.86</v>
          </cell>
          <cell r="I47">
            <v>1437552.3100000003</v>
          </cell>
        </row>
        <row r="49">
          <cell r="A49" t="str">
            <v>Калькуляция  затрат  по   студеновскому   быткомбинату</v>
          </cell>
        </row>
        <row r="51">
          <cell r="A51" t="str">
            <v xml:space="preserve"> Статьи   затрат</v>
          </cell>
          <cell r="B51" t="str">
            <v>Январь</v>
          </cell>
          <cell r="C51" t="str">
            <v>Февраль</v>
          </cell>
          <cell r="D51" t="str">
            <v>Март</v>
          </cell>
          <cell r="E51" t="str">
            <v>Апрель</v>
          </cell>
          <cell r="F51" t="str">
            <v>Май</v>
          </cell>
          <cell r="G51" t="str">
            <v xml:space="preserve">Июнь </v>
          </cell>
          <cell r="H51" t="str">
            <v>Июль</v>
          </cell>
          <cell r="I51" t="str">
            <v xml:space="preserve">Август </v>
          </cell>
        </row>
        <row r="52">
          <cell r="A52" t="str">
            <v>Электроэнергия</v>
          </cell>
          <cell r="B52">
            <v>4625.8</v>
          </cell>
          <cell r="C52">
            <v>4684.2</v>
          </cell>
          <cell r="D52">
            <v>3722.54</v>
          </cell>
          <cell r="E52">
            <v>5053</v>
          </cell>
          <cell r="F52">
            <v>4957</v>
          </cell>
          <cell r="G52">
            <v>2601</v>
          </cell>
          <cell r="H52">
            <v>6699</v>
          </cell>
          <cell r="I52">
            <v>8016</v>
          </cell>
        </row>
        <row r="53">
          <cell r="A53" t="str">
            <v>Ремонтный фонд</v>
          </cell>
          <cell r="B53">
            <v>4218.1000000000004</v>
          </cell>
          <cell r="C53">
            <v>4220.7</v>
          </cell>
          <cell r="D53">
            <v>8871</v>
          </cell>
          <cell r="E53">
            <v>9092</v>
          </cell>
          <cell r="F53">
            <v>1040</v>
          </cell>
          <cell r="G53">
            <v>0</v>
          </cell>
          <cell r="H53">
            <v>0</v>
          </cell>
          <cell r="I53">
            <v>6270</v>
          </cell>
        </row>
        <row r="54">
          <cell r="A54" t="str">
            <v xml:space="preserve">     в том числе:</v>
          </cell>
        </row>
        <row r="55">
          <cell r="A55" t="str">
            <v xml:space="preserve"> -материалы и запчасти на тек.ремонт</v>
          </cell>
          <cell r="B55">
            <v>105.1</v>
          </cell>
          <cell r="C55">
            <v>107.7</v>
          </cell>
          <cell r="D55">
            <v>180</v>
          </cell>
          <cell r="E55">
            <v>400</v>
          </cell>
          <cell r="F55">
            <v>1040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 xml:space="preserve"> -услуги РСУ</v>
          </cell>
          <cell r="B56">
            <v>4113</v>
          </cell>
          <cell r="C56">
            <v>4113</v>
          </cell>
          <cell r="D56">
            <v>8691</v>
          </cell>
          <cell r="E56">
            <v>8692</v>
          </cell>
          <cell r="F56">
            <v>0</v>
          </cell>
          <cell r="G56">
            <v>0</v>
          </cell>
          <cell r="H56">
            <v>0</v>
          </cell>
          <cell r="I56">
            <v>6270</v>
          </cell>
        </row>
        <row r="57">
          <cell r="A57" t="str">
            <v>Содержание основных средств</v>
          </cell>
          <cell r="B57">
            <v>31697.3</v>
          </cell>
          <cell r="C57">
            <v>28138.48</v>
          </cell>
          <cell r="D57">
            <v>29794.240000000002</v>
          </cell>
          <cell r="E57">
            <v>24389</v>
          </cell>
          <cell r="F57">
            <v>19844</v>
          </cell>
          <cell r="G57">
            <v>22336</v>
          </cell>
          <cell r="H57">
            <v>19827</v>
          </cell>
          <cell r="I57">
            <v>28404.89</v>
          </cell>
        </row>
        <row r="58">
          <cell r="A58" t="str">
            <v xml:space="preserve">     в том числе:</v>
          </cell>
        </row>
        <row r="59">
          <cell r="A59" t="str">
            <v xml:space="preserve"> -материалы</v>
          </cell>
          <cell r="B59">
            <v>715.3</v>
          </cell>
          <cell r="C59">
            <v>157.47999999999999</v>
          </cell>
          <cell r="D59">
            <v>140.24</v>
          </cell>
          <cell r="E59">
            <v>0</v>
          </cell>
          <cell r="F59">
            <v>0</v>
          </cell>
          <cell r="G59">
            <v>0</v>
          </cell>
          <cell r="H59">
            <v>262</v>
          </cell>
          <cell r="I59">
            <v>2024.89</v>
          </cell>
        </row>
        <row r="60">
          <cell r="A60" t="str">
            <v xml:space="preserve"> -услуги Студеновской котельной</v>
          </cell>
          <cell r="B60">
            <v>19096</v>
          </cell>
          <cell r="C60">
            <v>16095</v>
          </cell>
          <cell r="D60">
            <v>17769</v>
          </cell>
          <cell r="E60">
            <v>12503</v>
          </cell>
          <cell r="F60">
            <v>7959</v>
          </cell>
          <cell r="G60">
            <v>10450</v>
          </cell>
          <cell r="H60">
            <v>7680</v>
          </cell>
          <cell r="I60">
            <v>10626</v>
          </cell>
        </row>
        <row r="61">
          <cell r="A61" t="str">
            <v xml:space="preserve"> -вода и стоки</v>
          </cell>
          <cell r="B61">
            <v>11886</v>
          </cell>
          <cell r="C61">
            <v>11886</v>
          </cell>
          <cell r="D61">
            <v>11885</v>
          </cell>
          <cell r="E61">
            <v>11886</v>
          </cell>
          <cell r="F61">
            <v>11885</v>
          </cell>
          <cell r="G61">
            <v>11886</v>
          </cell>
          <cell r="H61">
            <v>11885</v>
          </cell>
          <cell r="I61">
            <v>15754</v>
          </cell>
        </row>
        <row r="62">
          <cell r="A62" t="str">
            <v>Инструмент и инвентарь</v>
          </cell>
          <cell r="B62">
            <v>1026.47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Амортизация основных средств</v>
          </cell>
          <cell r="B63">
            <v>2132</v>
          </cell>
          <cell r="C63">
            <v>2132</v>
          </cell>
          <cell r="D63">
            <v>2132</v>
          </cell>
          <cell r="E63">
            <v>2132</v>
          </cell>
          <cell r="F63">
            <v>2132</v>
          </cell>
          <cell r="G63">
            <v>2132</v>
          </cell>
          <cell r="H63">
            <v>2132</v>
          </cell>
          <cell r="I63">
            <v>2136</v>
          </cell>
        </row>
        <row r="64">
          <cell r="A64" t="str">
            <v>Фонд оплаты труда</v>
          </cell>
          <cell r="B64">
            <v>4472.8500000000004</v>
          </cell>
          <cell r="C64">
            <v>3960.16</v>
          </cell>
          <cell r="D64">
            <v>3288.92</v>
          </cell>
          <cell r="E64">
            <v>3729</v>
          </cell>
          <cell r="F64">
            <v>3897.44</v>
          </cell>
          <cell r="G64">
            <v>2400</v>
          </cell>
          <cell r="H64">
            <v>4910.72</v>
          </cell>
          <cell r="I64">
            <v>4667.67</v>
          </cell>
        </row>
        <row r="65">
          <cell r="A65" t="str">
            <v>Отчисления во внебюдж.фонды</v>
          </cell>
          <cell r="B65">
            <v>1722.05</v>
          </cell>
          <cell r="C65">
            <v>1744.74</v>
          </cell>
          <cell r="D65">
            <v>1407.66</v>
          </cell>
          <cell r="E65">
            <v>1596.01</v>
          </cell>
          <cell r="F65">
            <v>1668.1</v>
          </cell>
          <cell r="G65">
            <v>1027</v>
          </cell>
          <cell r="H65">
            <v>2101.79</v>
          </cell>
          <cell r="I65">
            <v>1997.76</v>
          </cell>
        </row>
        <row r="66">
          <cell r="A66" t="str">
            <v>Прочие расходы</v>
          </cell>
          <cell r="B66">
            <v>1361.66</v>
          </cell>
          <cell r="C66">
            <v>1460.94</v>
          </cell>
          <cell r="D66">
            <v>1346.38</v>
          </cell>
          <cell r="E66">
            <v>502.92</v>
          </cell>
          <cell r="F66">
            <v>1530.46</v>
          </cell>
          <cell r="G66">
            <v>1430</v>
          </cell>
          <cell r="H66">
            <v>988.11</v>
          </cell>
          <cell r="I66">
            <v>0</v>
          </cell>
        </row>
        <row r="67">
          <cell r="A67" t="str">
            <v xml:space="preserve">      в том числе:</v>
          </cell>
        </row>
        <row r="68">
          <cell r="A68" t="str">
            <v>Спецодежда,питание, мыло и т.д.</v>
          </cell>
          <cell r="B68">
            <v>1361.66</v>
          </cell>
          <cell r="C68">
            <v>1460.94</v>
          </cell>
          <cell r="D68">
            <v>1346.38</v>
          </cell>
          <cell r="E68">
            <v>502.92</v>
          </cell>
          <cell r="F68">
            <v>1530.46</v>
          </cell>
          <cell r="G68">
            <v>1430</v>
          </cell>
          <cell r="H68">
            <v>988.11</v>
          </cell>
          <cell r="I68">
            <v>0</v>
          </cell>
        </row>
        <row r="69">
          <cell r="A69" t="str">
            <v>Итого</v>
          </cell>
          <cell r="B69">
            <v>51256.23</v>
          </cell>
          <cell r="C69">
            <v>46341.219999999994</v>
          </cell>
          <cell r="D69">
            <v>50562.74</v>
          </cell>
          <cell r="E69">
            <v>46493.93</v>
          </cell>
          <cell r="F69">
            <v>35069</v>
          </cell>
          <cell r="G69">
            <v>31926</v>
          </cell>
          <cell r="H69">
            <v>36658.620000000003</v>
          </cell>
          <cell r="I69">
            <v>51492.32</v>
          </cell>
        </row>
        <row r="71">
          <cell r="A71" t="str">
            <v>Калькуляция  затрат  по  студеновской  котельной</v>
          </cell>
        </row>
        <row r="73">
          <cell r="A73" t="str">
            <v xml:space="preserve"> Статьи   затрат</v>
          </cell>
          <cell r="B73" t="str">
            <v>Январь</v>
          </cell>
          <cell r="C73" t="str">
            <v>Февраль</v>
          </cell>
          <cell r="D73" t="str">
            <v>Март</v>
          </cell>
          <cell r="E73" t="str">
            <v>Апрель</v>
          </cell>
          <cell r="F73" t="str">
            <v>Май</v>
          </cell>
          <cell r="G73" t="str">
            <v xml:space="preserve">Июнь </v>
          </cell>
          <cell r="H73" t="str">
            <v>Июль</v>
          </cell>
          <cell r="I73" t="str">
            <v xml:space="preserve">Август </v>
          </cell>
        </row>
        <row r="74">
          <cell r="A74" t="str">
            <v>Газ</v>
          </cell>
          <cell r="B74">
            <v>46232.97</v>
          </cell>
          <cell r="C74">
            <v>38625.14</v>
          </cell>
          <cell r="D74">
            <v>39744.71</v>
          </cell>
          <cell r="E74">
            <v>20552.95</v>
          </cell>
          <cell r="F74">
            <v>12475.24</v>
          </cell>
          <cell r="G74">
            <v>12191</v>
          </cell>
          <cell r="H74">
            <v>11683.37</v>
          </cell>
          <cell r="I74">
            <v>11265.75</v>
          </cell>
        </row>
        <row r="75">
          <cell r="A75" t="str">
            <v>Электроэнергия</v>
          </cell>
          <cell r="B75">
            <v>6435.15</v>
          </cell>
          <cell r="C75">
            <v>5599.65</v>
          </cell>
          <cell r="D75">
            <v>5044.7</v>
          </cell>
          <cell r="E75">
            <v>5386</v>
          </cell>
          <cell r="F75">
            <v>592</v>
          </cell>
          <cell r="G75">
            <v>601</v>
          </cell>
          <cell r="H75">
            <v>653.62</v>
          </cell>
          <cell r="I75">
            <v>1645</v>
          </cell>
        </row>
        <row r="76">
          <cell r="A76" t="str">
            <v>Ремонтный фонд</v>
          </cell>
          <cell r="B76">
            <v>5164</v>
          </cell>
          <cell r="C76">
            <v>5190</v>
          </cell>
          <cell r="D76">
            <v>11586</v>
          </cell>
          <cell r="E76">
            <v>11837</v>
          </cell>
          <cell r="F76">
            <v>1040</v>
          </cell>
          <cell r="G76">
            <v>16045.9</v>
          </cell>
          <cell r="H76">
            <v>0</v>
          </cell>
          <cell r="I76">
            <v>4100</v>
          </cell>
        </row>
        <row r="77">
          <cell r="A77" t="str">
            <v xml:space="preserve">     в том числе:</v>
          </cell>
        </row>
        <row r="78">
          <cell r="A78" t="str">
            <v xml:space="preserve"> -материалы на капремонт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 xml:space="preserve"> -материалы и запчасти на тек.ремонт</v>
          </cell>
          <cell r="B79">
            <v>1051</v>
          </cell>
          <cell r="C79">
            <v>1077</v>
          </cell>
          <cell r="D79">
            <v>2895</v>
          </cell>
          <cell r="E79">
            <v>3145</v>
          </cell>
          <cell r="F79">
            <v>0</v>
          </cell>
          <cell r="G79">
            <v>13733.9</v>
          </cell>
          <cell r="H79">
            <v>0</v>
          </cell>
          <cell r="I79">
            <v>4100</v>
          </cell>
        </row>
        <row r="80">
          <cell r="A80" t="str">
            <v xml:space="preserve"> -услуги РСУ</v>
          </cell>
          <cell r="B80">
            <v>4113</v>
          </cell>
          <cell r="C80">
            <v>4113</v>
          </cell>
          <cell r="D80">
            <v>8691</v>
          </cell>
          <cell r="E80">
            <v>8692</v>
          </cell>
          <cell r="F80">
            <v>1040</v>
          </cell>
          <cell r="G80">
            <v>2312</v>
          </cell>
          <cell r="H80">
            <v>0</v>
          </cell>
          <cell r="I80">
            <v>0</v>
          </cell>
        </row>
        <row r="81">
          <cell r="A81" t="str">
            <v xml:space="preserve"> -услуги сторонних организаций</v>
          </cell>
          <cell r="B81">
            <v>0</v>
          </cell>
          <cell r="C81">
            <v>0</v>
          </cell>
          <cell r="I81">
            <v>0</v>
          </cell>
        </row>
        <row r="82">
          <cell r="A82" t="str">
            <v>Содержание основных средств</v>
          </cell>
          <cell r="B82">
            <v>17864.95</v>
          </cell>
          <cell r="C82">
            <v>13570</v>
          </cell>
          <cell r="D82">
            <v>13570</v>
          </cell>
          <cell r="E82">
            <v>13570</v>
          </cell>
          <cell r="F82">
            <v>13570</v>
          </cell>
          <cell r="G82">
            <v>14229</v>
          </cell>
          <cell r="H82">
            <v>13570</v>
          </cell>
          <cell r="I82">
            <v>17986</v>
          </cell>
        </row>
        <row r="83">
          <cell r="A83" t="str">
            <v xml:space="preserve">     в том числе:</v>
          </cell>
        </row>
        <row r="84">
          <cell r="A84" t="str">
            <v xml:space="preserve"> -материалы</v>
          </cell>
          <cell r="B84">
            <v>4294.95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659</v>
          </cell>
          <cell r="H84">
            <v>0</v>
          </cell>
          <cell r="I84">
            <v>0</v>
          </cell>
        </row>
        <row r="85">
          <cell r="A85" t="str">
            <v xml:space="preserve"> -вода и стоки</v>
          </cell>
          <cell r="B85">
            <v>13570</v>
          </cell>
          <cell r="C85">
            <v>13570</v>
          </cell>
          <cell r="D85">
            <v>13570</v>
          </cell>
          <cell r="E85">
            <v>13570</v>
          </cell>
          <cell r="F85">
            <v>13570</v>
          </cell>
          <cell r="G85">
            <v>13570</v>
          </cell>
          <cell r="H85">
            <v>13570</v>
          </cell>
          <cell r="I85">
            <v>17986</v>
          </cell>
        </row>
        <row r="86">
          <cell r="A86" t="str">
            <v>Инструмент и инвентарь</v>
          </cell>
          <cell r="B86">
            <v>137.21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1063</v>
          </cell>
          <cell r="H86">
            <v>-1335.03</v>
          </cell>
          <cell r="I86">
            <v>0</v>
          </cell>
        </row>
        <row r="87">
          <cell r="A87" t="str">
            <v>Амортизация основных средств</v>
          </cell>
          <cell r="B87">
            <v>572</v>
          </cell>
          <cell r="C87">
            <v>575</v>
          </cell>
          <cell r="D87">
            <v>575</v>
          </cell>
          <cell r="E87">
            <v>575</v>
          </cell>
          <cell r="F87">
            <v>575</v>
          </cell>
          <cell r="G87">
            <v>576</v>
          </cell>
          <cell r="H87">
            <v>575</v>
          </cell>
          <cell r="I87">
            <v>847</v>
          </cell>
        </row>
        <row r="88">
          <cell r="A88" t="str">
            <v>Фонд оплаты труда</v>
          </cell>
          <cell r="B88">
            <v>12193.24</v>
          </cell>
          <cell r="C88">
            <v>10490.9</v>
          </cell>
          <cell r="D88">
            <v>11543.28</v>
          </cell>
          <cell r="E88">
            <v>11245.31</v>
          </cell>
          <cell r="F88">
            <v>11023.52</v>
          </cell>
          <cell r="G88">
            <v>9161</v>
          </cell>
          <cell r="H88">
            <v>12133.81</v>
          </cell>
          <cell r="I88">
            <v>16052.18</v>
          </cell>
        </row>
        <row r="89">
          <cell r="A89" t="str">
            <v>Отчисления во внебюдж.фонды</v>
          </cell>
          <cell r="B89">
            <v>4694.3999999999996</v>
          </cell>
          <cell r="C89">
            <v>5014.41</v>
          </cell>
          <cell r="D89">
            <v>4940.5200000000004</v>
          </cell>
          <cell r="E89">
            <v>4812.99</v>
          </cell>
          <cell r="F89">
            <v>4737.43</v>
          </cell>
          <cell r="G89">
            <v>3921</v>
          </cell>
          <cell r="H89">
            <v>5193.2700000000004</v>
          </cell>
          <cell r="I89">
            <v>6870.34</v>
          </cell>
        </row>
        <row r="90">
          <cell r="A90" t="str">
            <v>Прочие расходы</v>
          </cell>
          <cell r="B90">
            <v>773.49</v>
          </cell>
          <cell r="C90">
            <v>222.98</v>
          </cell>
          <cell r="D90">
            <v>527.07000000000005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 xml:space="preserve">      в том числе:</v>
          </cell>
        </row>
        <row r="92">
          <cell r="A92" t="str">
            <v>Спецодежда, питание, мыло и т.д.</v>
          </cell>
          <cell r="B92">
            <v>773.49</v>
          </cell>
          <cell r="C92">
            <v>222.98</v>
          </cell>
          <cell r="D92">
            <v>527.07000000000005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Итого</v>
          </cell>
          <cell r="B93">
            <v>94067.410000000018</v>
          </cell>
          <cell r="C93">
            <v>79288.08</v>
          </cell>
          <cell r="D93">
            <v>87531.280000000013</v>
          </cell>
          <cell r="E93">
            <v>67979.25</v>
          </cell>
          <cell r="F93">
            <v>44013.189999999995</v>
          </cell>
          <cell r="G93">
            <v>57787.9</v>
          </cell>
          <cell r="H93">
            <v>42474.040000000008</v>
          </cell>
          <cell r="I93">
            <v>58766.270000000004</v>
          </cell>
        </row>
      </sheetData>
      <sheetData sheetId="8" refreshError="1">
        <row r="2">
          <cell r="A2" t="str">
            <v>Калькуляция затрат на ремонтно-строительный цех (РСЦ)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Вспомогательные материалы</v>
          </cell>
          <cell r="B5">
            <v>14850.29</v>
          </cell>
          <cell r="C5">
            <v>16837.07</v>
          </cell>
          <cell r="D5">
            <v>17866.57</v>
          </cell>
          <cell r="E5">
            <v>27069.22</v>
          </cell>
          <cell r="F5">
            <v>43002.82</v>
          </cell>
          <cell r="G5">
            <v>52161</v>
          </cell>
          <cell r="H5">
            <v>36465.919999999998</v>
          </cell>
          <cell r="I5">
            <v>63255.09</v>
          </cell>
        </row>
        <row r="6">
          <cell r="A6" t="str">
            <v>Дизтопливо</v>
          </cell>
          <cell r="B6">
            <v>224.44</v>
          </cell>
          <cell r="C6">
            <v>367.89</v>
          </cell>
          <cell r="D6">
            <v>277.02999999999997</v>
          </cell>
          <cell r="E6">
            <v>285.08</v>
          </cell>
          <cell r="F6">
            <v>465.47</v>
          </cell>
          <cell r="G6">
            <v>386</v>
          </cell>
          <cell r="H6">
            <v>584.05999999999995</v>
          </cell>
          <cell r="I6">
            <v>584.55999999999995</v>
          </cell>
        </row>
        <row r="7">
          <cell r="A7" t="str">
            <v>Электроэнергия</v>
          </cell>
          <cell r="B7">
            <v>4194.83</v>
          </cell>
          <cell r="C7">
            <v>4047.69</v>
          </cell>
          <cell r="D7">
            <v>4605.01</v>
          </cell>
          <cell r="E7">
            <v>3210</v>
          </cell>
          <cell r="F7">
            <v>2695.89</v>
          </cell>
          <cell r="G7">
            <v>3186</v>
          </cell>
          <cell r="H7">
            <v>5293</v>
          </cell>
          <cell r="I7">
            <v>6175.3</v>
          </cell>
        </row>
        <row r="8">
          <cell r="A8" t="str">
            <v>Ремонтный фонд</v>
          </cell>
          <cell r="B8">
            <v>1645</v>
          </cell>
          <cell r="C8">
            <v>1645</v>
          </cell>
          <cell r="D8">
            <v>1775</v>
          </cell>
          <cell r="E8">
            <v>17021</v>
          </cell>
          <cell r="F8">
            <v>20000</v>
          </cell>
          <cell r="G8">
            <v>14820</v>
          </cell>
          <cell r="H8">
            <v>22800</v>
          </cell>
          <cell r="I8">
            <v>478</v>
          </cell>
        </row>
        <row r="9">
          <cell r="A9" t="str">
            <v xml:space="preserve">     в том числе:</v>
          </cell>
        </row>
        <row r="10">
          <cell r="A10" t="str">
            <v xml:space="preserve"> -материалы на капремонт</v>
          </cell>
          <cell r="B10">
            <v>0</v>
          </cell>
          <cell r="C10">
            <v>0</v>
          </cell>
          <cell r="D10">
            <v>0</v>
          </cell>
          <cell r="E10">
            <v>13400</v>
          </cell>
          <cell r="F10">
            <v>18500</v>
          </cell>
          <cell r="G10">
            <v>14600</v>
          </cell>
          <cell r="H10">
            <v>19800</v>
          </cell>
          <cell r="I10">
            <v>0</v>
          </cell>
        </row>
        <row r="11">
          <cell r="A11" t="str">
            <v xml:space="preserve"> -материалы на такущий ремонт</v>
          </cell>
          <cell r="B11">
            <v>1645</v>
          </cell>
          <cell r="C11">
            <v>1645</v>
          </cell>
          <cell r="D11">
            <v>1775</v>
          </cell>
          <cell r="E11">
            <v>0</v>
          </cell>
          <cell r="F11">
            <v>0</v>
          </cell>
          <cell r="G11">
            <v>220</v>
          </cell>
          <cell r="H11">
            <v>0</v>
          </cell>
          <cell r="I11">
            <v>478</v>
          </cell>
        </row>
        <row r="12">
          <cell r="A12" t="str">
            <v xml:space="preserve"> -услуги РСЦ</v>
          </cell>
          <cell r="B12">
            <v>0</v>
          </cell>
          <cell r="C12">
            <v>0</v>
          </cell>
          <cell r="D12">
            <v>0</v>
          </cell>
          <cell r="E12">
            <v>3621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 xml:space="preserve"> -услуги ЭМЦ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1500</v>
          </cell>
          <cell r="G13">
            <v>0</v>
          </cell>
          <cell r="H13">
            <v>3000</v>
          </cell>
          <cell r="I13">
            <v>0</v>
          </cell>
        </row>
        <row r="14">
          <cell r="A14" t="str">
            <v>Содержание основных средств</v>
          </cell>
          <cell r="B14">
            <v>11047.85</v>
          </cell>
          <cell r="C14">
            <v>9376.7800000000007</v>
          </cell>
          <cell r="D14">
            <v>10097.85</v>
          </cell>
          <cell r="E14">
            <v>8178.41</v>
          </cell>
          <cell r="F14">
            <v>5209.17</v>
          </cell>
          <cell r="G14">
            <v>6990</v>
          </cell>
          <cell r="H14">
            <v>5001.03</v>
          </cell>
          <cell r="I14">
            <v>6648.17</v>
          </cell>
        </row>
        <row r="15">
          <cell r="A15" t="str">
            <v xml:space="preserve">     в том числе:</v>
          </cell>
        </row>
        <row r="16">
          <cell r="A16" t="str">
            <v xml:space="preserve"> -материалы</v>
          </cell>
          <cell r="B16">
            <v>297.93</v>
          </cell>
          <cell r="C16">
            <v>319.86</v>
          </cell>
          <cell r="D16">
            <v>35.93</v>
          </cell>
          <cell r="E16">
            <v>399.61</v>
          </cell>
          <cell r="F16">
            <v>58.51</v>
          </cell>
          <cell r="G16">
            <v>517</v>
          </cell>
          <cell r="H16">
            <v>0</v>
          </cell>
          <cell r="I16">
            <v>24.79</v>
          </cell>
        </row>
        <row r="17">
          <cell r="A17" t="str">
            <v xml:space="preserve"> -масла, смазки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 xml:space="preserve"> -услуги Студеновской котельной</v>
          </cell>
          <cell r="B18">
            <v>8475</v>
          </cell>
          <cell r="C18">
            <v>7144</v>
          </cell>
          <cell r="D18">
            <v>7886</v>
          </cell>
          <cell r="E18">
            <v>6885</v>
          </cell>
          <cell r="F18">
            <v>4196</v>
          </cell>
          <cell r="G18">
            <v>5509</v>
          </cell>
          <cell r="H18">
            <v>4049</v>
          </cell>
          <cell r="I18">
            <v>5603</v>
          </cell>
        </row>
        <row r="19">
          <cell r="A19" t="str">
            <v xml:space="preserve"> -услуги КИП, РИП и метрологии</v>
          </cell>
          <cell r="B19">
            <v>547</v>
          </cell>
          <cell r="C19">
            <v>475</v>
          </cell>
          <cell r="D19">
            <v>492</v>
          </cell>
          <cell r="E19">
            <v>570.88</v>
          </cell>
          <cell r="F19">
            <v>592</v>
          </cell>
          <cell r="G19">
            <v>619</v>
          </cell>
          <cell r="H19">
            <v>617</v>
          </cell>
          <cell r="I19">
            <v>648</v>
          </cell>
        </row>
        <row r="20">
          <cell r="A20" t="str">
            <v xml:space="preserve"> -услуги УТД и С</v>
          </cell>
          <cell r="B20">
            <v>1639</v>
          </cell>
          <cell r="C20">
            <v>1349</v>
          </cell>
          <cell r="D20">
            <v>1553</v>
          </cell>
          <cell r="E20">
            <v>234</v>
          </cell>
          <cell r="F20">
            <v>272.63</v>
          </cell>
          <cell r="G20">
            <v>254</v>
          </cell>
          <cell r="H20">
            <v>244</v>
          </cell>
          <cell r="I20">
            <v>253</v>
          </cell>
        </row>
        <row r="21">
          <cell r="A21" t="str">
            <v xml:space="preserve"> -вода и стоки</v>
          </cell>
          <cell r="B21">
            <v>88.92</v>
          </cell>
          <cell r="C21">
            <v>88.92</v>
          </cell>
          <cell r="D21">
            <v>89.92</v>
          </cell>
          <cell r="E21">
            <v>88.92</v>
          </cell>
          <cell r="F21">
            <v>90.03</v>
          </cell>
          <cell r="G21">
            <v>91</v>
          </cell>
          <cell r="H21">
            <v>91.03</v>
          </cell>
          <cell r="I21">
            <v>119.38</v>
          </cell>
        </row>
        <row r="22">
          <cell r="A22" t="str">
            <v xml:space="preserve"> -услуги сторонних организаций</v>
          </cell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Инструмент и инвентарь</v>
          </cell>
          <cell r="B23">
            <v>1214.0999999999999</v>
          </cell>
          <cell r="C23">
            <v>3743.52</v>
          </cell>
          <cell r="D23">
            <v>0</v>
          </cell>
          <cell r="E23">
            <v>1375.44</v>
          </cell>
          <cell r="F23">
            <v>0</v>
          </cell>
          <cell r="G23">
            <v>1584</v>
          </cell>
          <cell r="H23">
            <v>144.41999999999999</v>
          </cell>
          <cell r="I23">
            <v>82.43</v>
          </cell>
        </row>
        <row r="24">
          <cell r="A24" t="str">
            <v>Амортизация основных средств</v>
          </cell>
          <cell r="B24">
            <v>3459</v>
          </cell>
          <cell r="C24">
            <v>3465</v>
          </cell>
          <cell r="D24">
            <v>3465</v>
          </cell>
          <cell r="E24">
            <v>3465</v>
          </cell>
          <cell r="F24">
            <v>3465</v>
          </cell>
          <cell r="G24">
            <v>3465</v>
          </cell>
          <cell r="H24">
            <v>3465</v>
          </cell>
          <cell r="I24">
            <v>3444</v>
          </cell>
        </row>
        <row r="25">
          <cell r="A25" t="str">
            <v>Фонд оплаты труда</v>
          </cell>
          <cell r="B25">
            <v>36791.229999999996</v>
          </cell>
          <cell r="C25">
            <v>38611.99</v>
          </cell>
          <cell r="D25">
            <v>42688.18</v>
          </cell>
          <cell r="E25">
            <v>36140.67</v>
          </cell>
          <cell r="F25">
            <v>42818.25</v>
          </cell>
          <cell r="G25">
            <v>46582</v>
          </cell>
          <cell r="H25">
            <v>47999.3</v>
          </cell>
          <cell r="I25">
            <v>49112.05</v>
          </cell>
        </row>
        <row r="26">
          <cell r="A26" t="str">
            <v>Отчисления во внебюдж.фонды</v>
          </cell>
          <cell r="B26">
            <v>13774.6</v>
          </cell>
          <cell r="C26">
            <v>18045.72</v>
          </cell>
          <cell r="D26">
            <v>18245.52</v>
          </cell>
          <cell r="E26">
            <v>15443.189999999999</v>
          </cell>
          <cell r="F26">
            <v>18313.3</v>
          </cell>
          <cell r="G26">
            <v>18699</v>
          </cell>
          <cell r="H26">
            <v>20543.71</v>
          </cell>
          <cell r="I26">
            <v>21019.95</v>
          </cell>
        </row>
        <row r="27">
          <cell r="A27" t="str">
            <v>Внутризаводское перемещен. грузов</v>
          </cell>
          <cell r="B27">
            <v>65.87</v>
          </cell>
          <cell r="C27">
            <v>190.27</v>
          </cell>
          <cell r="D27">
            <v>1176.01</v>
          </cell>
          <cell r="E27">
            <v>726</v>
          </cell>
          <cell r="F27">
            <v>465</v>
          </cell>
          <cell r="G27">
            <v>647</v>
          </cell>
          <cell r="H27">
            <v>453.99</v>
          </cell>
          <cell r="I27">
            <v>123.87</v>
          </cell>
        </row>
        <row r="28">
          <cell r="A28" t="str">
            <v xml:space="preserve">      в том числе:</v>
          </cell>
        </row>
        <row r="29">
          <cell r="A29" t="str">
            <v xml:space="preserve"> -услуги хоз. транспорта (ЦПП)</v>
          </cell>
          <cell r="B29">
            <v>65.87</v>
          </cell>
          <cell r="C29">
            <v>190.27</v>
          </cell>
          <cell r="D29">
            <v>1176.01</v>
          </cell>
          <cell r="E29">
            <v>726</v>
          </cell>
          <cell r="F29">
            <v>465</v>
          </cell>
          <cell r="G29">
            <v>647</v>
          </cell>
          <cell r="H29">
            <v>453.99</v>
          </cell>
          <cell r="I29">
            <v>123.87</v>
          </cell>
        </row>
        <row r="30">
          <cell r="A30" t="str">
            <v>Прочие расходы</v>
          </cell>
          <cell r="B30">
            <v>4503.88</v>
          </cell>
          <cell r="C30">
            <v>5147.24</v>
          </cell>
          <cell r="D30">
            <v>1243.58</v>
          </cell>
          <cell r="E30">
            <v>797.21</v>
          </cell>
          <cell r="F30">
            <v>1654.97</v>
          </cell>
          <cell r="G30">
            <v>1137</v>
          </cell>
          <cell r="H30">
            <v>1554.87</v>
          </cell>
          <cell r="I30">
            <v>3436.16</v>
          </cell>
        </row>
        <row r="31">
          <cell r="A31" t="str">
            <v xml:space="preserve">      в том числе:</v>
          </cell>
        </row>
        <row r="32">
          <cell r="A32" t="str">
            <v>Спецодежда,питание, мыло и т.д.</v>
          </cell>
          <cell r="B32">
            <v>4503.88</v>
          </cell>
          <cell r="C32">
            <v>5147.24</v>
          </cell>
          <cell r="D32">
            <v>1243.58</v>
          </cell>
          <cell r="E32">
            <v>797.21</v>
          </cell>
          <cell r="F32">
            <v>1654.97</v>
          </cell>
          <cell r="G32">
            <v>1137</v>
          </cell>
          <cell r="H32">
            <v>1054.8699999999999</v>
          </cell>
          <cell r="I32">
            <v>3436.16</v>
          </cell>
        </row>
        <row r="33">
          <cell r="A33" t="str">
            <v>Улуги сторонних организаций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500</v>
          </cell>
          <cell r="I33">
            <v>0</v>
          </cell>
        </row>
        <row r="34">
          <cell r="A34" t="str">
            <v>Итого</v>
          </cell>
          <cell r="B34">
            <v>91771.09</v>
          </cell>
          <cell r="C34">
            <v>101478.17000000001</v>
          </cell>
          <cell r="D34">
            <v>101439.75</v>
          </cell>
          <cell r="E34">
            <v>113711.22000000002</v>
          </cell>
          <cell r="F34">
            <v>138089.87</v>
          </cell>
          <cell r="G34">
            <v>149657</v>
          </cell>
          <cell r="H34">
            <v>144305.29999999999</v>
          </cell>
          <cell r="I34">
            <v>154359.57999999999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Тепло"/>
      <sheetName val="Факт"/>
      <sheetName val="#ССЫЛКА"/>
      <sheetName val="Шахм"/>
      <sheetName val="_ССЫЛКА"/>
      <sheetName val="п01"/>
      <sheetName val="период"/>
      <sheetName val="содержание"/>
      <sheetName val="ЭЭ-о"/>
      <sheetName val="ЭЭ"/>
      <sheetName val="пар-о"/>
      <sheetName val="пар"/>
      <sheetName val="ТВ-о"/>
      <sheetName val="ТВ"/>
      <sheetName val="котл-о"/>
      <sheetName val="котл"/>
      <sheetName val="ГВС-о"/>
      <sheetName val="ГВС"/>
      <sheetName val="ЧОЦ-о"/>
      <sheetName val="ЧОЦ"/>
      <sheetName val="ГОЦ-о"/>
      <sheetName val="ГОЦ"/>
      <sheetName val="ПВ-о"/>
      <sheetName val="ПВ"/>
      <sheetName val="ХБС-о"/>
      <sheetName val="ХБС"/>
      <sheetName val="МК-о"/>
      <sheetName val="МК"/>
      <sheetName val="СВ-о"/>
      <sheetName val="СВ"/>
      <sheetName val="КСэ-о"/>
      <sheetName val="КСэ"/>
      <sheetName val="Гс-о"/>
      <sheetName val="Гс"/>
      <sheetName val="ККС-о"/>
      <sheetName val="ККС"/>
      <sheetName val="N2"/>
      <sheetName val="O2"/>
      <sheetName val="Ar2"/>
      <sheetName val="ТЭ-о"/>
      <sheetName val="ТЭ"/>
      <sheetName val="пТЭ-о"/>
      <sheetName val="пТЭ"/>
      <sheetName val="БОЛС-о"/>
      <sheetName val="БОЛС"/>
      <sheetName val="Р"/>
      <sheetName val="УЧВ"/>
      <sheetName val="ХЗС"/>
      <sheetName val="свод"/>
      <sheetName val="смета"/>
      <sheetName val="ЭлЗ"/>
      <sheetName val="ПЭО"/>
      <sheetName val="энергоцех МП"/>
      <sheetName val="Hide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ЭП"/>
      <sheetName val="01_12"/>
      <sheetName val="01_12пл_фт"/>
      <sheetName val="Ф1_динамика"/>
      <sheetName val="персонал"/>
      <sheetName val="Ф2"/>
      <sheetName val="налоги год1"/>
      <sheetName val="структура расходов"/>
      <sheetName val="налоги год2"/>
      <sheetName val="налоги"/>
      <sheetName val="дочерние компании"/>
      <sheetName val="Ф2_динамика _2_"/>
      <sheetName val="ПРИХОД "/>
      <sheetName val="Факт"/>
      <sheetName val="Тепло"/>
      <sheetName val="#ССЫЛКА"/>
      <sheetName val="Шах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"/>
      <sheetName val="Реализация"/>
      <sheetName val="Баланс"/>
      <sheetName val="Меню"/>
      <sheetName val="Меню1"/>
      <sheetName val="Меню3"/>
      <sheetName val="Меню4"/>
      <sheetName val="Меню7"/>
      <sheetName val="Сроки"/>
      <sheetName val="Дин.Тов.прод."/>
      <sheetName val="Товар.прод.Пл-Факт"/>
      <sheetName val="См.затр.Пл-Факт"/>
      <sheetName val="Экон.пок.Пл-Факт"/>
      <sheetName val="ПФ кальк"/>
      <sheetName val="ДиагПрВскр"/>
      <sheetName val="ПФ пр-ваМарт"/>
      <sheetName val="ДиагПроСыр"/>
      <sheetName val="ДиагПроПрод"/>
      <sheetName val="ДиагДинПро%"/>
      <sheetName val="ДиагДинОст"/>
      <sheetName val="ДиагПФ_Про-ва"/>
      <sheetName val="Динамика реализации"/>
      <sheetName val="Динамика цен"/>
      <sheetName val="Диаг_ре8-25_(1)"/>
      <sheetName val="ДиагРеализ"/>
      <sheetName val="Диаг ОПОО за дек"/>
      <sheetName val="Диаг ОПОО за год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кредиторы_новые"/>
      <sheetName val="дебиторы_новые"/>
      <sheetName val="Показ. по труду за мес."/>
      <sheetName val="Аналитичекий отчет за  2001 год"/>
      <sheetName val="анализ выручки"/>
    </sheetNames>
    <sheetDataSet>
      <sheetData sheetId="0" refreshError="1">
        <row r="3">
          <cell r="A3" t="str">
            <v>План-факт  показателей производства   за  июнь  2001г.</v>
          </cell>
        </row>
        <row r="4">
          <cell r="A4" t="str">
            <v>Показатели</v>
          </cell>
          <cell r="B4" t="str">
            <v>Вскрыша (тыс.куб)</v>
          </cell>
          <cell r="C4" t="str">
            <v>Сырой известняк (тыс.тонн)</v>
          </cell>
          <cell r="D4" t="str">
            <v>Готовая продукция (тыс.тонн)</v>
          </cell>
          <cell r="E4" t="str">
            <v>в т.ч ф 8-25</v>
          </cell>
          <cell r="F4" t="str">
            <v>ф 20-60</v>
          </cell>
          <cell r="G4" t="str">
            <v>ф 50-100</v>
          </cell>
          <cell r="H4" t="str">
            <v>Выход готовой подукции из сырого известняка, %</v>
          </cell>
          <cell r="I4" t="str">
            <v>Услуги ЖДЦ (тыс.тн.км)</v>
          </cell>
        </row>
        <row r="5">
          <cell r="A5" t="str">
            <v>План</v>
          </cell>
          <cell r="E5">
            <v>0</v>
          </cell>
          <cell r="H5" t="e">
            <v>#DIV/0!</v>
          </cell>
        </row>
        <row r="6">
          <cell r="A6" t="str">
            <v>Факт</v>
          </cell>
          <cell r="E6">
            <v>0</v>
          </cell>
          <cell r="H6" t="e">
            <v>#DIV/0!</v>
          </cell>
        </row>
        <row r="7">
          <cell r="A7" t="str">
            <v>Отклонение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>
            <v>0</v>
          </cell>
        </row>
        <row r="8">
          <cell r="A8" t="str">
            <v>% выполнения</v>
          </cell>
          <cell r="B8" t="e">
            <v>#DIV/0!</v>
          </cell>
          <cell r="C8" t="e">
            <v>#DIV/0!</v>
          </cell>
          <cell r="D8" t="e">
            <v>#DIV/0!</v>
          </cell>
          <cell r="E8" t="e">
            <v>#DIV/0!</v>
          </cell>
          <cell r="F8" t="e">
            <v>#DIV/0!</v>
          </cell>
          <cell r="G8" t="e">
            <v>#DIV/0!</v>
          </cell>
          <cell r="H8" t="e">
            <v>#DIV/0!</v>
          </cell>
          <cell r="I8" t="e">
            <v>#DIV/0!</v>
          </cell>
        </row>
        <row r="9">
          <cell r="A9" t="str">
            <v>Факт за июнь 2000г.</v>
          </cell>
          <cell r="B9">
            <v>130.80000000000001</v>
          </cell>
          <cell r="C9">
            <v>324.39999999999998</v>
          </cell>
          <cell r="D9">
            <v>243.6</v>
          </cell>
          <cell r="E9">
            <v>66.5</v>
          </cell>
          <cell r="F9">
            <v>130.6</v>
          </cell>
          <cell r="G9">
            <v>46.5</v>
          </cell>
          <cell r="H9">
            <v>75.0924784217016</v>
          </cell>
          <cell r="I9">
            <v>2535.2449999999999</v>
          </cell>
        </row>
        <row r="10">
          <cell r="A10" t="str">
            <v>План-факт показателей производства за март 2001г.</v>
          </cell>
        </row>
        <row r="11">
          <cell r="A11" t="str">
            <v>Показатели</v>
          </cell>
          <cell r="B11" t="str">
            <v>Вскрыша (тыс.куб)</v>
          </cell>
          <cell r="C11" t="str">
            <v>Сырой известняк (тыс.тонн)</v>
          </cell>
          <cell r="D11" t="str">
            <v>Готовая продукция (тыс.тонн)</v>
          </cell>
          <cell r="E11" t="str">
            <v>в т.ч ф 8-25</v>
          </cell>
          <cell r="F11" t="str">
            <v>ф 20-60</v>
          </cell>
          <cell r="G11" t="str">
            <v>ф 50-100</v>
          </cell>
          <cell r="H11" t="str">
            <v>Выход готовой подукции из сырого известняка, %</v>
          </cell>
          <cell r="I11" t="str">
            <v>Услуги ЖДЦ (тыс.тн.км)</v>
          </cell>
        </row>
        <row r="12">
          <cell r="A12" t="str">
            <v>План</v>
          </cell>
          <cell r="B12">
            <v>80</v>
          </cell>
          <cell r="C12">
            <v>263</v>
          </cell>
          <cell r="D12">
            <v>200</v>
          </cell>
          <cell r="E12">
            <v>62</v>
          </cell>
          <cell r="F12">
            <v>112</v>
          </cell>
          <cell r="G12">
            <v>26</v>
          </cell>
          <cell r="H12">
            <v>76.045627376425855</v>
          </cell>
          <cell r="I12">
            <v>2225.1999999999998</v>
          </cell>
        </row>
        <row r="13">
          <cell r="A13" t="str">
            <v>Факт</v>
          </cell>
          <cell r="B13">
            <v>83.1</v>
          </cell>
          <cell r="C13">
            <v>271.3</v>
          </cell>
          <cell r="D13">
            <v>206.5</v>
          </cell>
          <cell r="E13">
            <v>69.900000000000006</v>
          </cell>
          <cell r="F13">
            <v>107.8</v>
          </cell>
          <cell r="G13">
            <v>28.8</v>
          </cell>
          <cell r="H13">
            <v>76.115001842978245</v>
          </cell>
          <cell r="I13">
            <v>2436.4</v>
          </cell>
        </row>
        <row r="14">
          <cell r="A14" t="str">
            <v>Отклонение</v>
          </cell>
          <cell r="B14">
            <v>3.0999999999999943</v>
          </cell>
          <cell r="C14">
            <v>8.3000000000000114</v>
          </cell>
          <cell r="D14">
            <v>6.5</v>
          </cell>
          <cell r="E14">
            <v>7.9000000000000057</v>
          </cell>
          <cell r="F14">
            <v>-4.2000000000000028</v>
          </cell>
          <cell r="G14">
            <v>2.8000000000000007</v>
          </cell>
          <cell r="H14">
            <v>6.9374466552389435E-2</v>
          </cell>
          <cell r="I14">
            <v>211.20000000000027</v>
          </cell>
        </row>
        <row r="15">
          <cell r="A15" t="str">
            <v>% выполнения</v>
          </cell>
          <cell r="B15">
            <v>103.875</v>
          </cell>
          <cell r="C15">
            <v>103.15589353612167</v>
          </cell>
          <cell r="D15">
            <v>103.25</v>
          </cell>
          <cell r="E15">
            <v>112.74193548387099</v>
          </cell>
          <cell r="F15">
            <v>96.25</v>
          </cell>
          <cell r="G15">
            <v>110.76923076923077</v>
          </cell>
          <cell r="H15">
            <v>100.09122742351639</v>
          </cell>
          <cell r="I15">
            <v>109.49128168254539</v>
          </cell>
        </row>
        <row r="16">
          <cell r="A16" t="str">
            <v>Факт за март 2000г.</v>
          </cell>
          <cell r="B16">
            <v>91.5</v>
          </cell>
          <cell r="C16">
            <v>217.9</v>
          </cell>
          <cell r="D16">
            <v>166.6</v>
          </cell>
          <cell r="E16">
            <v>55.599999999999994</v>
          </cell>
          <cell r="F16">
            <v>84.2</v>
          </cell>
          <cell r="G16">
            <v>26.8</v>
          </cell>
          <cell r="H16">
            <v>76.457090408444245</v>
          </cell>
          <cell r="I16">
            <v>1717.2</v>
          </cell>
        </row>
        <row r="17">
          <cell r="A17" t="str">
            <v>Динамика показателей производства в 2000 - 2001г.г.</v>
          </cell>
        </row>
        <row r="18">
          <cell r="A18" t="str">
            <v>Показатели</v>
          </cell>
          <cell r="B18" t="str">
            <v>Июль 
2000г.</v>
          </cell>
          <cell r="C18" t="str">
            <v xml:space="preserve">Август 
2000г. </v>
          </cell>
          <cell r="D18" t="str">
            <v>Сентябрь 
2000г.</v>
          </cell>
          <cell r="E18" t="str">
            <v>Октябрь 
2000г.</v>
          </cell>
          <cell r="F18" t="str">
            <v>Ноябрь
 2000г.</v>
          </cell>
          <cell r="G18" t="str">
            <v xml:space="preserve">Декабрь 
2000г. </v>
          </cell>
          <cell r="H18" t="str">
            <v>Январь 
2001г.</v>
          </cell>
          <cell r="I18" t="str">
            <v>Февраль
 2001г.</v>
          </cell>
        </row>
        <row r="19">
          <cell r="A19" t="str">
            <v>Авто вскрыша (тыс.м3)</v>
          </cell>
          <cell r="B19">
            <v>137</v>
          </cell>
          <cell r="C19">
            <v>145</v>
          </cell>
          <cell r="D19">
            <v>139</v>
          </cell>
          <cell r="E19">
            <v>146</v>
          </cell>
          <cell r="F19">
            <v>139</v>
          </cell>
          <cell r="G19">
            <v>138.4</v>
          </cell>
          <cell r="H19">
            <v>121.577</v>
          </cell>
          <cell r="I19">
            <v>110.483</v>
          </cell>
        </row>
        <row r="20">
          <cell r="A20" t="str">
            <v>Погашение ГПР</v>
          </cell>
          <cell r="B20">
            <v>102.4</v>
          </cell>
          <cell r="C20">
            <v>106</v>
          </cell>
          <cell r="D20">
            <v>104</v>
          </cell>
          <cell r="E20">
            <v>105.60000000000001</v>
          </cell>
          <cell r="F20">
            <v>109.76</v>
          </cell>
          <cell r="G20">
            <v>113.47200000000001</v>
          </cell>
          <cell r="H20">
            <v>127.95426</v>
          </cell>
          <cell r="I20">
            <v>119.8785</v>
          </cell>
        </row>
        <row r="21">
          <cell r="A21" t="str">
            <v>Коэффицент погашения ГПР</v>
          </cell>
          <cell r="B21">
            <v>0.32</v>
          </cell>
          <cell r="C21">
            <v>0.32</v>
          </cell>
          <cell r="D21">
            <v>0.32</v>
          </cell>
          <cell r="E21">
            <v>0.32</v>
          </cell>
          <cell r="F21">
            <v>0.32</v>
          </cell>
          <cell r="G21">
            <v>0.32</v>
          </cell>
          <cell r="H21">
            <v>0.42</v>
          </cell>
          <cell r="I21">
            <v>0.42</v>
          </cell>
        </row>
        <row r="22">
          <cell r="A22" t="str">
            <v>Формирование резервов ГПР</v>
          </cell>
          <cell r="B22">
            <v>110.6</v>
          </cell>
          <cell r="C22">
            <v>149.6</v>
          </cell>
          <cell r="D22">
            <v>184.6</v>
          </cell>
          <cell r="E22">
            <v>225</v>
          </cell>
          <cell r="F22">
            <v>254.24</v>
          </cell>
          <cell r="G22">
            <v>279.16800000000001</v>
          </cell>
          <cell r="H22">
            <v>272.79074000000003</v>
          </cell>
          <cell r="I22">
            <v>263.39524000000006</v>
          </cell>
        </row>
        <row r="23">
          <cell r="A23" t="str">
            <v>Сырой известняк (тыс.т)</v>
          </cell>
          <cell r="B23">
            <v>320</v>
          </cell>
          <cell r="C23">
            <v>332</v>
          </cell>
          <cell r="D23">
            <v>325</v>
          </cell>
          <cell r="E23">
            <v>330</v>
          </cell>
          <cell r="F23">
            <v>343</v>
          </cell>
          <cell r="G23">
            <v>354.6</v>
          </cell>
          <cell r="H23">
            <v>304.65300000000002</v>
          </cell>
          <cell r="I23">
            <v>285.42500000000001</v>
          </cell>
        </row>
        <row r="24">
          <cell r="A24" t="str">
            <v>Выпуск готовой продукции (тыс.т)</v>
          </cell>
          <cell r="B24">
            <v>240.7</v>
          </cell>
          <cell r="C24">
            <v>244.642</v>
          </cell>
          <cell r="D24">
            <v>248.29999999999998</v>
          </cell>
          <cell r="E24">
            <v>241.29999999999998</v>
          </cell>
          <cell r="F24">
            <v>246.9</v>
          </cell>
          <cell r="G24">
            <v>262.39999999999998</v>
          </cell>
          <cell r="H24">
            <v>229.452</v>
          </cell>
          <cell r="I24">
            <v>214.727</v>
          </cell>
        </row>
        <row r="25">
          <cell r="A25" t="str">
            <v>в т.ч. 8-25</v>
          </cell>
          <cell r="B25">
            <v>74.3</v>
          </cell>
          <cell r="C25">
            <v>68.959999999999994</v>
          </cell>
          <cell r="D25">
            <v>71.3</v>
          </cell>
          <cell r="E25">
            <v>63.7</v>
          </cell>
          <cell r="F25">
            <v>74.900000000000006</v>
          </cell>
          <cell r="G25">
            <v>84.2</v>
          </cell>
          <cell r="H25">
            <v>70.878</v>
          </cell>
          <cell r="I25">
            <v>57</v>
          </cell>
        </row>
        <row r="26">
          <cell r="A26" t="str">
            <v xml:space="preserve">          20-60</v>
          </cell>
          <cell r="B26">
            <v>130</v>
          </cell>
          <cell r="C26">
            <v>124.238</v>
          </cell>
          <cell r="D26">
            <v>122.6</v>
          </cell>
          <cell r="E26">
            <v>142.69999999999999</v>
          </cell>
          <cell r="F26">
            <v>145.19999999999999</v>
          </cell>
          <cell r="G26">
            <v>151.19999999999999</v>
          </cell>
          <cell r="H26">
            <v>120.836</v>
          </cell>
          <cell r="I26">
            <v>120.86499999999999</v>
          </cell>
        </row>
        <row r="27">
          <cell r="A27" t="str">
            <v xml:space="preserve">          50-100</v>
          </cell>
          <cell r="B27">
            <v>36.4</v>
          </cell>
          <cell r="C27">
            <v>51.444000000000003</v>
          </cell>
          <cell r="D27">
            <v>54.4</v>
          </cell>
          <cell r="E27">
            <v>34.9</v>
          </cell>
          <cell r="F27">
            <v>26.8</v>
          </cell>
          <cell r="G27">
            <v>27</v>
          </cell>
          <cell r="H27">
            <v>37.738</v>
          </cell>
          <cell r="I27">
            <v>36.862000000000002</v>
          </cell>
        </row>
        <row r="28">
          <cell r="A28" t="str">
            <v>Коэффицент выхода готовой продукции из сырого известняка, %</v>
          </cell>
          <cell r="B28">
            <v>75.21875</v>
          </cell>
          <cell r="C28">
            <v>73.687349397590367</v>
          </cell>
          <cell r="D28">
            <v>76.399999999999991</v>
          </cell>
          <cell r="E28">
            <v>73.121212121212125</v>
          </cell>
          <cell r="F28">
            <v>71.982507288629733</v>
          </cell>
          <cell r="G28">
            <v>73.998871968415102</v>
          </cell>
          <cell r="H28">
            <v>75.315851148683905</v>
          </cell>
          <cell r="I28">
            <v>75.230621003766302</v>
          </cell>
        </row>
        <row r="29">
          <cell r="A29" t="str">
            <v>Услуги ЖДЦ (тыс. тн. км)</v>
          </cell>
          <cell r="B29">
            <v>2610.8933000000002</v>
          </cell>
          <cell r="C29">
            <v>2510.23</v>
          </cell>
          <cell r="D29">
            <v>2685.422</v>
          </cell>
          <cell r="E29">
            <v>2820.54</v>
          </cell>
          <cell r="F29">
            <v>3195.47</v>
          </cell>
          <cell r="G29">
            <v>2799.05</v>
          </cell>
          <cell r="H29">
            <v>2770.8679999999999</v>
          </cell>
          <cell r="I29">
            <v>2441.3290000000002</v>
          </cell>
        </row>
        <row r="30">
          <cell r="A30" t="str">
            <v>Динамика  соотношения выхода по фракциям</v>
          </cell>
          <cell r="G30" t="str">
            <v>%</v>
          </cell>
        </row>
        <row r="31">
          <cell r="A31" t="str">
            <v>Показатели</v>
          </cell>
          <cell r="B31" t="str">
            <v>Июль 
2000г.</v>
          </cell>
          <cell r="C31" t="str">
            <v xml:space="preserve">Август 
2000г. </v>
          </cell>
          <cell r="D31" t="str">
            <v>Сентябрь 
2000г.</v>
          </cell>
          <cell r="E31" t="str">
            <v>Октябрь 
2000г.</v>
          </cell>
          <cell r="F31" t="str">
            <v>Ноябрь
 2000г.</v>
          </cell>
          <cell r="G31" t="str">
            <v xml:space="preserve">Декабрь 
2000г. </v>
          </cell>
          <cell r="H31" t="str">
            <v>Январь 
2001г.</v>
          </cell>
          <cell r="I31" t="str">
            <v>Февраль
 2001г.</v>
          </cell>
        </row>
        <row r="32">
          <cell r="A32" t="str">
            <v>Фракция 8-25, %</v>
          </cell>
          <cell r="B32">
            <v>30.868300789364355</v>
          </cell>
          <cell r="C32">
            <v>28.188127958404522</v>
          </cell>
          <cell r="D32">
            <v>28.715263793797828</v>
          </cell>
          <cell r="E32">
            <v>26.398673849979282</v>
          </cell>
          <cell r="F32">
            <v>30.336168489266914</v>
          </cell>
          <cell r="G32">
            <v>32.088414634146346</v>
          </cell>
          <cell r="H32">
            <v>30.890120809581092</v>
          </cell>
          <cell r="I32">
            <v>26.545334308214617</v>
          </cell>
        </row>
        <row r="33">
          <cell r="A33" t="str">
            <v>Фракция 20-60, %</v>
          </cell>
          <cell r="B33">
            <v>54.009140008309103</v>
          </cell>
          <cell r="C33">
            <v>50.783593986314692</v>
          </cell>
          <cell r="D33">
            <v>49.375755134917441</v>
          </cell>
          <cell r="E33">
            <v>59.138002486531285</v>
          </cell>
          <cell r="F33">
            <v>58.809234507897926</v>
          </cell>
          <cell r="G33">
            <v>57.621951219512191</v>
          </cell>
          <cell r="H33">
            <v>52.662866307550168</v>
          </cell>
          <cell r="I33">
            <v>56.287751423901042</v>
          </cell>
        </row>
        <row r="34">
          <cell r="A34" t="str">
            <v>Фракция 50-100, %</v>
          </cell>
          <cell r="B34">
            <v>15.122559202326549</v>
          </cell>
          <cell r="C34">
            <v>21.028278055280779</v>
          </cell>
          <cell r="D34">
            <v>21.908981071284739</v>
          </cell>
          <cell r="E34">
            <v>14.463323663489433</v>
          </cell>
          <cell r="F34">
            <v>10.854597002835156</v>
          </cell>
          <cell r="G34">
            <v>10.289634146341465</v>
          </cell>
          <cell r="H34">
            <v>16.447012882868748</v>
          </cell>
          <cell r="I34">
            <v>17.166914267884337</v>
          </cell>
        </row>
        <row r="35">
          <cell r="A35" t="str">
            <v>Динамика  остатков продукции на конец месяца</v>
          </cell>
          <cell r="G35" t="str">
            <v>тыс.тонн</v>
          </cell>
        </row>
        <row r="36">
          <cell r="A36" t="str">
            <v>Показатели</v>
          </cell>
          <cell r="B36" t="str">
            <v>Июль 
2000г.</v>
          </cell>
          <cell r="C36" t="str">
            <v xml:space="preserve">Август 
2000г. </v>
          </cell>
          <cell r="D36" t="str">
            <v>Сентябрь 
2000г.</v>
          </cell>
          <cell r="E36" t="str">
            <v>Октябрь 
2000г.</v>
          </cell>
          <cell r="F36" t="str">
            <v>Ноябрь
 2000г.</v>
          </cell>
          <cell r="G36" t="str">
            <v xml:space="preserve">Декабрь 
2000г. </v>
          </cell>
          <cell r="H36" t="str">
            <v>Январь 
2001г.</v>
          </cell>
          <cell r="I36" t="str">
            <v>Февраль
 2001г.</v>
          </cell>
        </row>
        <row r="37">
          <cell r="A37" t="str">
            <v xml:space="preserve">Мобильных остатки, всего </v>
          </cell>
          <cell r="B37">
            <v>91</v>
          </cell>
          <cell r="C37">
            <v>99</v>
          </cell>
          <cell r="D37">
            <v>96.2</v>
          </cell>
          <cell r="E37">
            <v>76.338999999999999</v>
          </cell>
          <cell r="F37">
            <v>32.200000000000003</v>
          </cell>
          <cell r="G37">
            <v>55.599999999999994</v>
          </cell>
          <cell r="H37">
            <v>51</v>
          </cell>
          <cell r="I37">
            <v>69</v>
          </cell>
        </row>
        <row r="38">
          <cell r="A38" t="str">
            <v>Фракция 8-25</v>
          </cell>
          <cell r="B38">
            <v>65</v>
          </cell>
          <cell r="C38">
            <v>64</v>
          </cell>
          <cell r="D38">
            <v>59.9</v>
          </cell>
          <cell r="E38">
            <v>43.396000000000001</v>
          </cell>
          <cell r="F38">
            <v>20.2</v>
          </cell>
          <cell r="G38">
            <v>33</v>
          </cell>
          <cell r="H38">
            <v>21</v>
          </cell>
          <cell r="I38">
            <v>31</v>
          </cell>
        </row>
        <row r="39">
          <cell r="A39" t="str">
            <v xml:space="preserve">Фракция 20-60 </v>
          </cell>
          <cell r="B39">
            <v>14</v>
          </cell>
          <cell r="C39">
            <v>19</v>
          </cell>
          <cell r="D39">
            <v>12.5</v>
          </cell>
          <cell r="E39">
            <v>8.8360000000000003</v>
          </cell>
          <cell r="F39">
            <v>4.3</v>
          </cell>
          <cell r="G39">
            <v>15</v>
          </cell>
          <cell r="H39">
            <v>16</v>
          </cell>
          <cell r="I39">
            <v>18</v>
          </cell>
        </row>
        <row r="40">
          <cell r="A40" t="str">
            <v xml:space="preserve">Фракция 50-100 </v>
          </cell>
          <cell r="B40">
            <v>12</v>
          </cell>
          <cell r="C40">
            <v>16</v>
          </cell>
          <cell r="D40">
            <v>23.8</v>
          </cell>
          <cell r="E40">
            <v>24.106999999999999</v>
          </cell>
          <cell r="F40">
            <v>7.7</v>
          </cell>
          <cell r="G40">
            <v>7.5999999999999979</v>
          </cell>
          <cell r="H40">
            <v>14</v>
          </cell>
          <cell r="I40">
            <v>20</v>
          </cell>
        </row>
      </sheetData>
      <sheetData sheetId="1" refreshError="1">
        <row r="2">
          <cell r="A2" t="str">
            <v>Реализация продукции за май 2001г.</v>
          </cell>
        </row>
        <row r="3">
          <cell r="A3" t="str">
            <v>Фракция</v>
          </cell>
          <cell r="B3" t="str">
            <v>Наименование</v>
          </cell>
          <cell r="C3" t="str">
            <v>тонн</v>
          </cell>
          <cell r="D3" t="str">
            <v>%</v>
          </cell>
          <cell r="E3" t="str">
            <v>Цена (с НДС)</v>
          </cell>
          <cell r="F3" t="str">
            <v>Сумма</v>
          </cell>
          <cell r="G3" t="str">
            <v>%</v>
          </cell>
        </row>
        <row r="5">
          <cell r="A5" t="str">
            <v>ф.8-25</v>
          </cell>
          <cell r="B5" t="str">
            <v>Камень известняковый технологический (Ч-1)</v>
          </cell>
          <cell r="C5">
            <v>42009.7</v>
          </cell>
          <cell r="D5">
            <v>75.185010854566698</v>
          </cell>
          <cell r="E5">
            <v>36.120000142824161</v>
          </cell>
          <cell r="F5">
            <v>1517390.37</v>
          </cell>
          <cell r="G5">
            <v>60.467046461955576</v>
          </cell>
        </row>
        <row r="6">
          <cell r="B6" t="str">
            <v>Щебень для строительных работ (самовывоз)</v>
          </cell>
          <cell r="C6">
            <v>11500.4</v>
          </cell>
          <cell r="D6">
            <v>20.58233452826035</v>
          </cell>
          <cell r="E6">
            <v>70.695773190497732</v>
          </cell>
          <cell r="F6">
            <v>813029.67</v>
          </cell>
          <cell r="G6">
            <v>32.39871809047952</v>
          </cell>
        </row>
        <row r="7">
          <cell r="B7" t="str">
            <v>Щебень для строительных работ (ж/д ваг.)</v>
          </cell>
          <cell r="C7">
            <v>2365</v>
          </cell>
          <cell r="D7">
            <v>4.2326546171729449</v>
          </cell>
          <cell r="E7">
            <v>75.699822410147988</v>
          </cell>
          <cell r="F7">
            <v>179030.08</v>
          </cell>
          <cell r="G7">
            <v>7.1342354475649019</v>
          </cell>
        </row>
        <row r="8">
          <cell r="B8" t="str">
            <v>Всего</v>
          </cell>
          <cell r="C8">
            <v>55875.1</v>
          </cell>
          <cell r="D8">
            <v>99.999999999999986</v>
          </cell>
          <cell r="E8">
            <v>44.911778591895143</v>
          </cell>
          <cell r="F8">
            <v>2509450.12</v>
          </cell>
          <cell r="G8">
            <v>100</v>
          </cell>
        </row>
        <row r="10">
          <cell r="A10" t="str">
            <v>ф.20-60</v>
          </cell>
          <cell r="B10" t="str">
            <v>Камень известняковый технологический (Ч-1)</v>
          </cell>
          <cell r="C10">
            <v>569.79999999999995</v>
          </cell>
          <cell r="D10">
            <v>0.47223877479812992</v>
          </cell>
          <cell r="E10">
            <v>61.904176904176907</v>
          </cell>
          <cell r="F10">
            <v>35273</v>
          </cell>
          <cell r="G10">
            <v>0.47671620245318785</v>
          </cell>
        </row>
        <row r="11">
          <cell r="B11" t="str">
            <v>Камень известняковый технологический (С-1)</v>
          </cell>
          <cell r="C11">
            <v>120089.5</v>
          </cell>
          <cell r="D11">
            <v>99.527761225201871</v>
          </cell>
          <cell r="E11">
            <v>61.32</v>
          </cell>
          <cell r="F11">
            <v>7363888.1399999997</v>
          </cell>
          <cell r="G11">
            <v>99.52328379754681</v>
          </cell>
        </row>
        <row r="12">
          <cell r="B12" t="str">
            <v>Всего</v>
          </cell>
          <cell r="C12">
            <v>120659.3</v>
          </cell>
          <cell r="D12">
            <v>100</v>
          </cell>
          <cell r="E12">
            <v>61.322758709854938</v>
          </cell>
          <cell r="F12">
            <v>7399161.1399999997</v>
          </cell>
          <cell r="G12">
            <v>100</v>
          </cell>
        </row>
        <row r="14">
          <cell r="A14" t="str">
            <v>ф.50-100</v>
          </cell>
          <cell r="B14" t="str">
            <v>Камень известняковый технологический (Ч-1)</v>
          </cell>
          <cell r="C14">
            <v>852.1</v>
          </cell>
          <cell r="D14">
            <v>3.641141782753611</v>
          </cell>
          <cell r="E14">
            <v>73.517192817744387</v>
          </cell>
          <cell r="F14">
            <v>62644</v>
          </cell>
          <cell r="G14">
            <v>4.3919167228425469</v>
          </cell>
        </row>
        <row r="15">
          <cell r="B15" t="str">
            <v>Камень известняковый технологический (С-1)</v>
          </cell>
          <cell r="C15">
            <v>18012.7</v>
          </cell>
          <cell r="D15">
            <v>76.970771728912055</v>
          </cell>
          <cell r="E15">
            <v>61.32</v>
          </cell>
          <cell r="F15">
            <v>1104538.764</v>
          </cell>
          <cell r="G15">
            <v>77.438258550530577</v>
          </cell>
        </row>
        <row r="16">
          <cell r="B16" t="str">
            <v>Известняк технологический (самовывоз)</v>
          </cell>
          <cell r="C16">
            <v>0</v>
          </cell>
          <cell r="D16">
            <v>0</v>
          </cell>
          <cell r="E16">
            <v>57.12</v>
          </cell>
          <cell r="F16">
            <v>0</v>
          </cell>
          <cell r="G16">
            <v>0</v>
          </cell>
        </row>
        <row r="17">
          <cell r="B17" t="str">
            <v>Известняк технологический  (ж/д вагонами)</v>
          </cell>
          <cell r="C17">
            <v>4537.2</v>
          </cell>
          <cell r="D17">
            <v>19.388086488334331</v>
          </cell>
          <cell r="E17">
            <v>57.12</v>
          </cell>
          <cell r="F17">
            <v>259164.86399999997</v>
          </cell>
          <cell r="G17">
            <v>18.169824726626878</v>
          </cell>
        </row>
        <row r="18">
          <cell r="B18" t="str">
            <v>Всего</v>
          </cell>
          <cell r="C18">
            <v>23402</v>
          </cell>
          <cell r="D18">
            <v>100</v>
          </cell>
          <cell r="E18">
            <v>60.949817451499875</v>
          </cell>
          <cell r="F18">
            <v>1426347.628</v>
          </cell>
          <cell r="G18">
            <v>100</v>
          </cell>
        </row>
        <row r="19">
          <cell r="A19" t="str">
            <v>ф.0-15</v>
          </cell>
          <cell r="B19" t="str">
            <v>Отходы</v>
          </cell>
          <cell r="C19">
            <v>0</v>
          </cell>
          <cell r="D19" t="str">
            <v>х</v>
          </cell>
          <cell r="E19">
            <v>21.6</v>
          </cell>
          <cell r="F19">
            <v>0</v>
          </cell>
          <cell r="G19" t="str">
            <v>х</v>
          </cell>
        </row>
        <row r="20">
          <cell r="B20" t="str">
            <v>Всего по продукции</v>
          </cell>
          <cell r="C20">
            <v>199936.4</v>
          </cell>
          <cell r="D20" t="str">
            <v>х</v>
          </cell>
          <cell r="E20" t="str">
            <v>х</v>
          </cell>
          <cell r="F20">
            <v>11334958.888</v>
          </cell>
          <cell r="G20" t="str">
            <v>х</v>
          </cell>
        </row>
        <row r="22">
          <cell r="A22" t="str">
            <v>Реализация продукции по потребителям за май  2001г.</v>
          </cell>
        </row>
        <row r="23">
          <cell r="A23" t="str">
            <v>Потребитель</v>
          </cell>
          <cell r="B23" t="str">
            <v>Продукция</v>
          </cell>
          <cell r="C23" t="str">
            <v>Цена
 (с НДС)</v>
          </cell>
          <cell r="D23" t="str">
            <v>Отгрузка, тонн</v>
          </cell>
          <cell r="G23" t="str">
            <v>Оплата, руб</v>
          </cell>
        </row>
        <row r="24">
          <cell r="D24" t="str">
            <v>План</v>
          </cell>
          <cell r="E24" t="str">
            <v>Факт</v>
          </cell>
          <cell r="F24" t="str">
            <v>%</v>
          </cell>
          <cell r="G24" t="str">
            <v>План</v>
          </cell>
        </row>
        <row r="25">
          <cell r="A25" t="str">
            <v>ОАО "НЛМК"</v>
          </cell>
          <cell r="B25" t="str">
            <v>камень Ч-1 фр. 8-25 мм</v>
          </cell>
          <cell r="C25">
            <v>36.119999999999997</v>
          </cell>
          <cell r="D25">
            <v>25000</v>
          </cell>
          <cell r="E25">
            <v>24994.3</v>
          </cell>
          <cell r="F25">
            <v>99.977199999999996</v>
          </cell>
          <cell r="G25">
            <v>902999.99999999988</v>
          </cell>
        </row>
        <row r="26">
          <cell r="A26" t="str">
            <v>ОАО "НЛМК"</v>
          </cell>
          <cell r="B26" t="str">
            <v>камень Ч-1 фр. 20-60 мм</v>
          </cell>
          <cell r="C26">
            <v>57.12</v>
          </cell>
          <cell r="D26" t="str">
            <v>х</v>
          </cell>
          <cell r="E26">
            <v>402.8</v>
          </cell>
          <cell r="F26" t="str">
            <v>х</v>
          </cell>
          <cell r="G26" t="str">
            <v>х</v>
          </cell>
        </row>
        <row r="27">
          <cell r="A27" t="str">
            <v>ОАО "НЛМК"</v>
          </cell>
          <cell r="B27" t="str">
            <v>камень Ч-1 фр. 50-100 мм</v>
          </cell>
          <cell r="C27">
            <v>57.12</v>
          </cell>
          <cell r="D27" t="str">
            <v>х</v>
          </cell>
          <cell r="E27">
            <v>0</v>
          </cell>
          <cell r="F27" t="str">
            <v>х</v>
          </cell>
          <cell r="G27" t="str">
            <v>х</v>
          </cell>
        </row>
        <row r="28">
          <cell r="A28" t="str">
            <v>ОАО "НЛМК"</v>
          </cell>
          <cell r="B28" t="str">
            <v>камень С-1 фр. 20-60 мм</v>
          </cell>
          <cell r="C28">
            <v>61.32</v>
          </cell>
          <cell r="D28">
            <v>120000</v>
          </cell>
          <cell r="E28">
            <v>120089.5</v>
          </cell>
          <cell r="F28">
            <v>100.07458333333332</v>
          </cell>
          <cell r="G28">
            <v>7358400</v>
          </cell>
        </row>
        <row r="29">
          <cell r="A29" t="str">
            <v>ОАО "НЛМК"</v>
          </cell>
          <cell r="B29" t="str">
            <v>камень С-1 фр. 50-100 мм</v>
          </cell>
          <cell r="C29">
            <v>61.32</v>
          </cell>
          <cell r="D29">
            <v>18000</v>
          </cell>
          <cell r="E29">
            <v>18012.7</v>
          </cell>
          <cell r="F29">
            <v>100.07055555555556</v>
          </cell>
          <cell r="G29">
            <v>1103760</v>
          </cell>
        </row>
        <row r="30">
          <cell r="A30" t="str">
            <v>ОАО "Земетчиносахар"</v>
          </cell>
          <cell r="B30" t="str">
            <v>известняк техн. 50-100 мм</v>
          </cell>
          <cell r="C30">
            <v>57.12</v>
          </cell>
          <cell r="D30">
            <v>2000</v>
          </cell>
          <cell r="E30">
            <v>2012.8</v>
          </cell>
          <cell r="F30">
            <v>100.64</v>
          </cell>
          <cell r="G30">
            <v>114240</v>
          </cell>
        </row>
        <row r="31">
          <cell r="A31" t="str">
            <v>ОАО "Дмитротарановский сахарник"</v>
          </cell>
          <cell r="B31" t="str">
            <v>известняк техн. 50-100 мм</v>
          </cell>
          <cell r="C31">
            <v>57.12</v>
          </cell>
          <cell r="D31">
            <v>2500</v>
          </cell>
          <cell r="E31">
            <v>2524.4</v>
          </cell>
          <cell r="F31">
            <v>100.976</v>
          </cell>
          <cell r="G31">
            <v>142800</v>
          </cell>
        </row>
        <row r="32">
          <cell r="A32" t="str">
            <v>ЗАО "Грязинский сахарный завод"</v>
          </cell>
          <cell r="B32" t="str">
            <v>известняк техн. 50-100 мм</v>
          </cell>
          <cell r="C32">
            <v>57.12</v>
          </cell>
          <cell r="D32">
            <v>2000</v>
          </cell>
          <cell r="E32">
            <v>0</v>
          </cell>
          <cell r="F32">
            <v>0</v>
          </cell>
          <cell r="G32">
            <v>114240</v>
          </cell>
        </row>
        <row r="33">
          <cell r="A33" t="str">
            <v>ООО "Бытстрой 2000"</v>
          </cell>
          <cell r="B33" t="str">
            <v>щебень фр. 8-25 мм</v>
          </cell>
          <cell r="C33">
            <v>74.34</v>
          </cell>
          <cell r="D33" t="str">
            <v>х</v>
          </cell>
          <cell r="E33">
            <v>2032</v>
          </cell>
          <cell r="F33" t="str">
            <v>х</v>
          </cell>
          <cell r="G33" t="str">
            <v>х</v>
          </cell>
        </row>
        <row r="34">
          <cell r="A34" t="str">
            <v>Итого ООО "Рудпром"</v>
          </cell>
          <cell r="C34" t="str">
            <v>х</v>
          </cell>
          <cell r="D34">
            <v>169500</v>
          </cell>
          <cell r="E34">
            <v>170068.5</v>
          </cell>
          <cell r="F34">
            <v>100.3353982300885</v>
          </cell>
          <cell r="G34">
            <v>9736440</v>
          </cell>
        </row>
        <row r="35">
          <cell r="A35" t="str">
            <v>ООО "ВИМЕТ"  ( ОАО "Михайловский ГОК")</v>
          </cell>
          <cell r="B35" t="str">
            <v>камень Ч-1 фр. 8-25 мм</v>
          </cell>
          <cell r="C35">
            <v>36.119999999999997</v>
          </cell>
          <cell r="D35">
            <v>17000</v>
          </cell>
          <cell r="E35">
            <v>17015.400000000001</v>
          </cell>
          <cell r="F35">
            <v>100.09058823529413</v>
          </cell>
          <cell r="G35">
            <v>614040</v>
          </cell>
        </row>
        <row r="36">
          <cell r="A36" t="str">
            <v>ОАО "Гусевское Стекловолокно"</v>
          </cell>
          <cell r="B36" t="str">
            <v>камень Ч-1 фр.50-100 мм</v>
          </cell>
          <cell r="C36">
            <v>73.44</v>
          </cell>
          <cell r="D36">
            <v>268</v>
          </cell>
          <cell r="E36">
            <v>268.3</v>
          </cell>
          <cell r="F36">
            <v>100.11194029850748</v>
          </cell>
          <cell r="G36">
            <v>19681.919999999998</v>
          </cell>
        </row>
        <row r="37">
          <cell r="A37" t="str">
            <v>ОАО "Брянский машзавод"</v>
          </cell>
          <cell r="B37" t="str">
            <v>камень Ч-1 фр.50-100 мм</v>
          </cell>
          <cell r="C37">
            <v>73.44</v>
          </cell>
          <cell r="D37">
            <v>402</v>
          </cell>
          <cell r="E37">
            <v>399</v>
          </cell>
          <cell r="F37">
            <v>99.253731343283576</v>
          </cell>
          <cell r="G37">
            <v>29522.879999999997</v>
          </cell>
        </row>
        <row r="38">
          <cell r="A38" t="str">
            <v>ОАО "Элдин"</v>
          </cell>
          <cell r="B38" t="str">
            <v>камень Ч-1 фр. 50-100 мм</v>
          </cell>
          <cell r="C38">
            <v>73.44</v>
          </cell>
          <cell r="D38" t="str">
            <v>х</v>
          </cell>
          <cell r="E38">
            <v>67.8</v>
          </cell>
          <cell r="F38" t="str">
            <v>х</v>
          </cell>
          <cell r="G38" t="str">
            <v>х</v>
          </cell>
        </row>
        <row r="39">
          <cell r="A39" t="str">
            <v>ОАО "Чуфаровский арматурный завод"</v>
          </cell>
          <cell r="B39" t="str">
            <v>камень Ч-1 фр. 20-60 мм</v>
          </cell>
          <cell r="C39">
            <v>73.44</v>
          </cell>
          <cell r="D39" t="str">
            <v>х</v>
          </cell>
          <cell r="E39">
            <v>68</v>
          </cell>
          <cell r="F39" t="str">
            <v>х</v>
          </cell>
          <cell r="G39" t="str">
            <v>х</v>
          </cell>
        </row>
        <row r="40">
          <cell r="A40" t="str">
            <v>ОАО "Мичуринский з-д автонасосов</v>
          </cell>
          <cell r="B40" t="str">
            <v>камень Ч-1 фр. 20-60 мм</v>
          </cell>
          <cell r="C40">
            <v>73.44</v>
          </cell>
          <cell r="D40" t="str">
            <v>х</v>
          </cell>
          <cell r="E40">
            <v>67</v>
          </cell>
          <cell r="F40" t="str">
            <v>х</v>
          </cell>
          <cell r="G40" t="str">
            <v>х</v>
          </cell>
        </row>
        <row r="41">
          <cell r="A41" t="str">
            <v>ОАО "Курскагромаш"</v>
          </cell>
          <cell r="B41" t="str">
            <v>камень Ч-1 фр.50-100 мм</v>
          </cell>
          <cell r="C41">
            <v>73.44</v>
          </cell>
          <cell r="D41" t="str">
            <v>х</v>
          </cell>
          <cell r="E41">
            <v>68</v>
          </cell>
          <cell r="F41" t="str">
            <v>х</v>
          </cell>
          <cell r="G41" t="str">
            <v>х</v>
          </cell>
        </row>
        <row r="42">
          <cell r="A42" t="str">
            <v>Войсковая часть 11700</v>
          </cell>
          <cell r="B42" t="str">
            <v>щебень фр. 8-25 мм</v>
          </cell>
          <cell r="C42">
            <v>84</v>
          </cell>
          <cell r="D42" t="str">
            <v>х</v>
          </cell>
          <cell r="E42">
            <v>333</v>
          </cell>
          <cell r="F42" t="str">
            <v>х</v>
          </cell>
          <cell r="G42" t="str">
            <v>х</v>
          </cell>
        </row>
        <row r="43">
          <cell r="A43" t="str">
            <v>Прочие предприятия самовывоз</v>
          </cell>
          <cell r="B43" t="str">
            <v>камень Ч-1 фр. 20-60 мм</v>
          </cell>
          <cell r="C43">
            <v>73.44</v>
          </cell>
          <cell r="D43" t="str">
            <v>х</v>
          </cell>
          <cell r="E43">
            <v>32</v>
          </cell>
          <cell r="F43" t="str">
            <v>х</v>
          </cell>
          <cell r="G43" t="str">
            <v>х</v>
          </cell>
        </row>
        <row r="44">
          <cell r="A44" t="str">
            <v>Прочие предприятия самовывоз</v>
          </cell>
          <cell r="B44" t="str">
            <v>камень Ч-1 фр.50-100 мм</v>
          </cell>
          <cell r="C44">
            <v>74.772244897959183</v>
          </cell>
          <cell r="D44" t="str">
            <v>х</v>
          </cell>
          <cell r="E44">
            <v>49</v>
          </cell>
          <cell r="F44" t="str">
            <v>х</v>
          </cell>
          <cell r="G44" t="str">
            <v>х</v>
          </cell>
        </row>
        <row r="45">
          <cell r="A45" t="str">
            <v>Прочие предприятия и население самовывоз</v>
          </cell>
          <cell r="B45" t="str">
            <v>щебень фр. 8-25 мм</v>
          </cell>
          <cell r="C45">
            <v>70.695773190497732</v>
          </cell>
          <cell r="D45">
            <v>10000</v>
          </cell>
          <cell r="E45">
            <v>11500.4</v>
          </cell>
          <cell r="F45">
            <v>115.00399999999999</v>
          </cell>
          <cell r="G45">
            <v>680400</v>
          </cell>
        </row>
        <row r="46">
          <cell r="A46" t="str">
            <v>Отходы самовывозом</v>
          </cell>
          <cell r="C46">
            <v>21.6</v>
          </cell>
          <cell r="D46" t="str">
            <v>х</v>
          </cell>
          <cell r="E46">
            <v>0</v>
          </cell>
          <cell r="F46" t="str">
            <v>х</v>
          </cell>
          <cell r="G46" t="str">
            <v>х</v>
          </cell>
        </row>
        <row r="47">
          <cell r="A47" t="str">
            <v>Итого</v>
          </cell>
          <cell r="D47">
            <v>197170</v>
          </cell>
          <cell r="E47">
            <v>199936.39999999997</v>
          </cell>
          <cell r="F47">
            <v>101.40305320281988</v>
          </cell>
          <cell r="G47">
            <v>11080084.800000001</v>
          </cell>
        </row>
        <row r="54">
          <cell r="B54" t="str">
            <v>Сопоставление производства и отгрузки, формирование остатков продукции (май 2001г.)</v>
          </cell>
        </row>
        <row r="55">
          <cell r="F55" t="str">
            <v>тыс.тонн</v>
          </cell>
        </row>
        <row r="56">
          <cell r="B56" t="str">
            <v>Показатели</v>
          </cell>
          <cell r="C56" t="str">
            <v>Готовая продукция всего 
(тыс.тонн)</v>
          </cell>
          <cell r="D56" t="str">
            <v>в том числе:</v>
          </cell>
        </row>
        <row r="57">
          <cell r="D57" t="str">
            <v>фракция 8-25</v>
          </cell>
          <cell r="E57" t="str">
            <v>фракция 20-60</v>
          </cell>
          <cell r="F57" t="str">
            <v>фракция 50-100</v>
          </cell>
        </row>
        <row r="58">
          <cell r="B58" t="str">
            <v>Остаток на начало месяца</v>
          </cell>
          <cell r="C58">
            <v>118</v>
          </cell>
          <cell r="D58">
            <v>69.900000000000006</v>
          </cell>
          <cell r="E58">
            <v>17.3</v>
          </cell>
          <cell r="F58">
            <v>30.8</v>
          </cell>
        </row>
        <row r="59">
          <cell r="B59" t="str">
            <v>Производство</v>
          </cell>
          <cell r="C59">
            <v>230.3</v>
          </cell>
          <cell r="D59">
            <v>86.7</v>
          </cell>
          <cell r="E59">
            <v>120.9</v>
          </cell>
          <cell r="F59">
            <v>22.7</v>
          </cell>
        </row>
        <row r="60">
          <cell r="B60" t="str">
            <v>Отгрузка + собственные нужды</v>
          </cell>
          <cell r="C60">
            <v>203.20000000000002</v>
          </cell>
          <cell r="D60">
            <v>56.9</v>
          </cell>
          <cell r="E60">
            <v>120.9</v>
          </cell>
          <cell r="F60">
            <v>25.4</v>
          </cell>
        </row>
        <row r="61">
          <cell r="B61" t="str">
            <v>Остаток на конец месяца</v>
          </cell>
          <cell r="C61">
            <v>145.1</v>
          </cell>
          <cell r="D61">
            <v>99.700000000000017</v>
          </cell>
          <cell r="E61">
            <v>17.300000000000011</v>
          </cell>
          <cell r="F61">
            <v>28.1</v>
          </cell>
        </row>
        <row r="73">
          <cell r="A73" t="str">
            <v>Динамика объемов реализации по видам продукции в 2000 г.</v>
          </cell>
        </row>
        <row r="74">
          <cell r="A74" t="str">
            <v>Фракция</v>
          </cell>
          <cell r="B74" t="str">
            <v>Наименование</v>
          </cell>
          <cell r="C74" t="str">
            <v>Январь</v>
          </cell>
          <cell r="D74" t="str">
            <v>Февраль</v>
          </cell>
          <cell r="E74" t="str">
            <v>Март</v>
          </cell>
          <cell r="F74" t="str">
            <v>Апрель</v>
          </cell>
          <cell r="G74" t="str">
            <v>Май</v>
          </cell>
          <cell r="H74" t="str">
            <v>Июнь</v>
          </cell>
          <cell r="I74" t="str">
            <v xml:space="preserve">Июль </v>
          </cell>
          <cell r="J74" t="str">
            <v xml:space="preserve">Август </v>
          </cell>
        </row>
        <row r="76">
          <cell r="A76" t="str">
            <v>ф.8-25</v>
          </cell>
          <cell r="B76" t="str">
            <v>Камень известняковый технологический (Ч-1)</v>
          </cell>
          <cell r="C76">
            <v>38887.5</v>
          </cell>
          <cell r="D76">
            <v>36037.300000000003</v>
          </cell>
          <cell r="E76">
            <v>37958.600000000006</v>
          </cell>
          <cell r="F76">
            <v>48307.3</v>
          </cell>
          <cell r="G76">
            <v>53998.8</v>
          </cell>
          <cell r="H76">
            <v>61182.3</v>
          </cell>
          <cell r="I76">
            <v>64340.3</v>
          </cell>
          <cell r="J76">
            <v>51001.7</v>
          </cell>
        </row>
        <row r="77">
          <cell r="A77" t="str">
            <v>тонн</v>
          </cell>
          <cell r="B77" t="str">
            <v>Щебень для строительных работ (самовывоз)</v>
          </cell>
          <cell r="C77">
            <v>5817.8</v>
          </cell>
          <cell r="D77">
            <v>1404</v>
          </cell>
          <cell r="E77">
            <v>4269</v>
          </cell>
          <cell r="F77">
            <v>7229.8</v>
          </cell>
          <cell r="G77">
            <v>11917.5</v>
          </cell>
          <cell r="H77">
            <v>10878.5</v>
          </cell>
          <cell r="I77">
            <v>14357</v>
          </cell>
          <cell r="J77">
            <v>12531.5</v>
          </cell>
        </row>
        <row r="78">
          <cell r="B78" t="str">
            <v>Щебень для строительных работ (ж/д ваг.)</v>
          </cell>
          <cell r="C78">
            <v>5568.1</v>
          </cell>
          <cell r="D78">
            <v>0</v>
          </cell>
          <cell r="E78">
            <v>1341.1</v>
          </cell>
          <cell r="F78">
            <v>1144.2</v>
          </cell>
          <cell r="G78">
            <v>612.1</v>
          </cell>
          <cell r="H78">
            <v>3998.3</v>
          </cell>
          <cell r="I78">
            <v>7270</v>
          </cell>
          <cell r="J78">
            <v>6000.4</v>
          </cell>
        </row>
        <row r="79">
          <cell r="B79" t="str">
            <v>Всего</v>
          </cell>
          <cell r="C79">
            <v>50273.4</v>
          </cell>
          <cell r="D79">
            <v>37441.300000000003</v>
          </cell>
          <cell r="E79">
            <v>43568.700000000004</v>
          </cell>
          <cell r="F79">
            <v>56681.3</v>
          </cell>
          <cell r="G79">
            <v>66528.400000000009</v>
          </cell>
          <cell r="H79">
            <v>76059.100000000006</v>
          </cell>
          <cell r="I79">
            <v>85967.3</v>
          </cell>
          <cell r="J79">
            <v>69533.599999999991</v>
          </cell>
        </row>
        <row r="80">
          <cell r="A80" t="str">
            <v>Собственные нужды</v>
          </cell>
          <cell r="C80">
            <v>178</v>
          </cell>
          <cell r="D80">
            <v>1005</v>
          </cell>
          <cell r="E80">
            <v>1166</v>
          </cell>
          <cell r="F80">
            <v>717.5</v>
          </cell>
          <cell r="G80">
            <v>493</v>
          </cell>
          <cell r="H80">
            <v>40.5</v>
          </cell>
          <cell r="I80">
            <v>130</v>
          </cell>
          <cell r="J80">
            <v>714</v>
          </cell>
        </row>
        <row r="81">
          <cell r="A81" t="str">
            <v>ф.20-60</v>
          </cell>
          <cell r="B81" t="str">
            <v>Камень известняковый технологический (Ч-1)</v>
          </cell>
          <cell r="C81">
            <v>71</v>
          </cell>
          <cell r="D81">
            <v>161</v>
          </cell>
          <cell r="E81">
            <v>4166.7</v>
          </cell>
          <cell r="F81">
            <v>1071.9000000000001</v>
          </cell>
          <cell r="G81">
            <v>594</v>
          </cell>
          <cell r="H81">
            <v>3979.5</v>
          </cell>
          <cell r="I81">
            <v>1534.5</v>
          </cell>
          <cell r="J81">
            <v>569</v>
          </cell>
        </row>
        <row r="82">
          <cell r="A82" t="str">
            <v>тонн</v>
          </cell>
          <cell r="B82" t="str">
            <v>Камень известняковый технологический (С-1)</v>
          </cell>
          <cell r="C82">
            <v>106352.1</v>
          </cell>
          <cell r="D82">
            <v>122946.8</v>
          </cell>
          <cell r="E82">
            <v>82881.3</v>
          </cell>
          <cell r="F82">
            <v>119133.2</v>
          </cell>
          <cell r="G82">
            <v>123317.1</v>
          </cell>
          <cell r="H82">
            <v>125299</v>
          </cell>
          <cell r="I82">
            <v>122023.9</v>
          </cell>
          <cell r="J82">
            <v>117794.5</v>
          </cell>
        </row>
        <row r="83">
          <cell r="B83" t="str">
            <v>Всего</v>
          </cell>
          <cell r="C83">
            <v>106423.1</v>
          </cell>
          <cell r="D83">
            <v>123107.8</v>
          </cell>
          <cell r="E83">
            <v>87048</v>
          </cell>
          <cell r="F83">
            <v>120205.09999999999</v>
          </cell>
          <cell r="G83">
            <v>123911.1</v>
          </cell>
          <cell r="H83">
            <v>129278.5</v>
          </cell>
          <cell r="I83">
            <v>123558.39999999999</v>
          </cell>
          <cell r="J83">
            <v>118363.5</v>
          </cell>
        </row>
        <row r="84">
          <cell r="A84" t="str">
            <v>Собственные нужды</v>
          </cell>
          <cell r="F84">
            <v>569</v>
          </cell>
          <cell r="G84">
            <v>2000</v>
          </cell>
          <cell r="H84">
            <v>1000</v>
          </cell>
          <cell r="I84">
            <v>1000</v>
          </cell>
          <cell r="J84">
            <v>1000</v>
          </cell>
        </row>
        <row r="85">
          <cell r="A85" t="str">
            <v>ф.50-100</v>
          </cell>
          <cell r="B85" t="str">
            <v>Камень известняковый технологический (Ч-1)</v>
          </cell>
          <cell r="C85">
            <v>4965</v>
          </cell>
          <cell r="D85">
            <v>12545.8</v>
          </cell>
          <cell r="E85">
            <v>2718</v>
          </cell>
          <cell r="F85">
            <v>4318</v>
          </cell>
          <cell r="G85">
            <v>5488</v>
          </cell>
          <cell r="H85">
            <v>8731.2000000000007</v>
          </cell>
          <cell r="I85">
            <v>7396.6</v>
          </cell>
          <cell r="J85">
            <v>11450.1</v>
          </cell>
        </row>
        <row r="86">
          <cell r="A86" t="str">
            <v>тонн</v>
          </cell>
          <cell r="B86" t="str">
            <v>Камень известняковый технологический (С-1)</v>
          </cell>
          <cell r="C86">
            <v>31351.200000000001</v>
          </cell>
          <cell r="D86">
            <v>22249.1</v>
          </cell>
          <cell r="E86">
            <v>23822.2</v>
          </cell>
          <cell r="F86">
            <v>24593.200000000001</v>
          </cell>
          <cell r="G86">
            <v>25077</v>
          </cell>
          <cell r="H86">
            <v>27058.3</v>
          </cell>
          <cell r="I86">
            <v>16094.1</v>
          </cell>
          <cell r="J86">
            <v>27103.200000000001</v>
          </cell>
        </row>
        <row r="87">
          <cell r="B87" t="str">
            <v>Известняк технологический (самовывоз)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>
            <v>2417</v>
          </cell>
          <cell r="H87">
            <v>2269</v>
          </cell>
          <cell r="I87">
            <v>2023</v>
          </cell>
          <cell r="J87">
            <v>2133</v>
          </cell>
        </row>
        <row r="88">
          <cell r="B88" t="str">
            <v>Известняк технологический  (ж/д вагонами)</v>
          </cell>
          <cell r="C88" t="str">
            <v>х</v>
          </cell>
          <cell r="D88" t="str">
            <v>х</v>
          </cell>
          <cell r="E88" t="str">
            <v>х</v>
          </cell>
          <cell r="F88" t="str">
            <v>х</v>
          </cell>
          <cell r="G88">
            <v>3035</v>
          </cell>
          <cell r="H88">
            <v>3035.1</v>
          </cell>
          <cell r="I88">
            <v>8526.6</v>
          </cell>
          <cell r="J88">
            <v>5525.5</v>
          </cell>
        </row>
        <row r="89">
          <cell r="B89" t="str">
            <v>Всего</v>
          </cell>
          <cell r="C89">
            <v>36316.199999999997</v>
          </cell>
          <cell r="D89">
            <v>34794.899999999994</v>
          </cell>
          <cell r="E89">
            <v>26540.2</v>
          </cell>
          <cell r="F89">
            <v>28911.200000000001</v>
          </cell>
          <cell r="G89">
            <v>36017</v>
          </cell>
          <cell r="H89">
            <v>41093.599999999999</v>
          </cell>
          <cell r="I89">
            <v>34040.300000000003</v>
          </cell>
          <cell r="J89">
            <v>46211.8</v>
          </cell>
        </row>
        <row r="90">
          <cell r="A90" t="str">
            <v>Собственные нужды</v>
          </cell>
          <cell r="D90">
            <v>200</v>
          </cell>
          <cell r="E90">
            <v>739</v>
          </cell>
          <cell r="F90">
            <v>3000</v>
          </cell>
          <cell r="G90">
            <v>150</v>
          </cell>
          <cell r="H90">
            <v>500</v>
          </cell>
          <cell r="J90">
            <v>1000</v>
          </cell>
        </row>
        <row r="91">
          <cell r="B91" t="str">
            <v>Всего реализованной продукции</v>
          </cell>
          <cell r="C91">
            <v>193012.7</v>
          </cell>
          <cell r="D91">
            <v>195344</v>
          </cell>
          <cell r="E91">
            <v>157156.90000000002</v>
          </cell>
          <cell r="F91">
            <v>205797.6</v>
          </cell>
          <cell r="G91">
            <v>226456.5</v>
          </cell>
          <cell r="H91">
            <v>246431.2</v>
          </cell>
          <cell r="I91">
            <v>243566</v>
          </cell>
          <cell r="J91">
            <v>234108.89999999997</v>
          </cell>
        </row>
      </sheetData>
      <sheetData sheetId="2" refreshError="1">
        <row r="3">
          <cell r="A3" t="str">
            <v>БУХГАЛТЕРСКИЙ БАЛАНС</v>
          </cell>
        </row>
        <row r="5">
          <cell r="A5" t="str">
            <v xml:space="preserve"> БАЛАНС (АКТИВ)</v>
          </cell>
        </row>
        <row r="6">
          <cell r="C6" t="str">
            <v>Отчетные даты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 xml:space="preserve"> 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 xml:space="preserve"> 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 xml:space="preserve"> 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 xml:space="preserve"> 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 xml:space="preserve"> 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IV.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=== Итого по разделу IV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V. Долгосрочные пассивы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>=== Итого по разделу 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VI. Краткосрочные пассивы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 xml:space="preserve"> Кредиторская задолженность:в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 xml:space="preserve"> 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Фонды потребления (88)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 xml:space="preserve"> Прочие краткосрочные обязательства</v>
          </cell>
          <cell r="B112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=== Итого по разделу VI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20">
          <cell r="A120" t="str">
            <v>ОТЧЕТ О ПРИБЫЛЯХ И УБЫТКАХ</v>
          </cell>
        </row>
        <row r="122">
          <cell r="A122" t="str">
            <v xml:space="preserve">   Наименования позиций    </v>
          </cell>
          <cell r="B122" t="str">
            <v xml:space="preserve">Код </v>
          </cell>
          <cell r="D122">
            <v>36251</v>
          </cell>
          <cell r="E122">
            <v>36342</v>
          </cell>
          <cell r="F122">
            <v>36434</v>
          </cell>
          <cell r="G122">
            <v>36526</v>
          </cell>
          <cell r="H122">
            <v>36557</v>
          </cell>
          <cell r="I122">
            <v>36586</v>
          </cell>
          <cell r="J122">
            <v>36617</v>
          </cell>
          <cell r="K122">
            <v>36647</v>
          </cell>
          <cell r="L122">
            <v>36678</v>
          </cell>
          <cell r="M122">
            <v>36708</v>
          </cell>
        </row>
        <row r="123">
          <cell r="A123" t="str">
            <v>Выpучка (нетто) от pеализации товаров, пpодукции, работ, услуг
(за минусом НДС, акцизов и аналогичных обязательных платежей)</v>
          </cell>
          <cell r="B123" t="str">
            <v>010</v>
          </cell>
          <cell r="D123">
            <v>13841</v>
          </cell>
          <cell r="E123">
            <v>30041</v>
          </cell>
          <cell r="F123">
            <v>48910</v>
          </cell>
          <cell r="G123">
            <v>72665</v>
          </cell>
          <cell r="H123">
            <v>8568</v>
          </cell>
          <cell r="I123">
            <v>17305</v>
          </cell>
          <cell r="J123">
            <v>24329</v>
          </cell>
          <cell r="K123">
            <v>34273</v>
          </cell>
          <cell r="L123">
            <v>44156</v>
          </cell>
          <cell r="M123">
            <v>54520</v>
          </cell>
        </row>
        <row r="124">
          <cell r="A124" t="str">
            <v>Себестоимость реализации товаров, продукции, работ, услуг</v>
          </cell>
          <cell r="B124" t="str">
            <v>020</v>
          </cell>
          <cell r="D124">
            <v>14640</v>
          </cell>
          <cell r="E124">
            <v>29310</v>
          </cell>
          <cell r="F124">
            <v>42792</v>
          </cell>
          <cell r="G124">
            <v>61512</v>
          </cell>
          <cell r="H124">
            <v>6406</v>
          </cell>
          <cell r="I124">
            <v>12307</v>
          </cell>
          <cell r="J124">
            <v>17936</v>
          </cell>
          <cell r="K124">
            <v>25070</v>
          </cell>
          <cell r="L124">
            <v>32423</v>
          </cell>
          <cell r="M124">
            <v>40359</v>
          </cell>
        </row>
        <row r="125">
          <cell r="A125" t="str">
            <v>Коммерческие расходы</v>
          </cell>
          <cell r="B125" t="str">
            <v>030</v>
          </cell>
          <cell r="D125">
            <v>95</v>
          </cell>
          <cell r="E125">
            <v>1297</v>
          </cell>
          <cell r="F125">
            <v>3233</v>
          </cell>
          <cell r="G125">
            <v>6233</v>
          </cell>
          <cell r="H125">
            <v>1335</v>
          </cell>
          <cell r="I125">
            <v>2638</v>
          </cell>
          <cell r="J125">
            <v>3871</v>
          </cell>
          <cell r="K125">
            <v>5114</v>
          </cell>
          <cell r="L125">
            <v>6453</v>
          </cell>
          <cell r="M125">
            <v>8039</v>
          </cell>
        </row>
        <row r="126">
          <cell r="A126" t="str">
            <v>Управленческие расходы</v>
          </cell>
          <cell r="B126" t="str">
            <v>040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Прибыль (убыток) от pеализации</v>
          </cell>
          <cell r="B127" t="str">
            <v>050</v>
          </cell>
          <cell r="D127">
            <v>-894</v>
          </cell>
          <cell r="E127">
            <v>-566</v>
          </cell>
          <cell r="F127">
            <v>2885</v>
          </cell>
          <cell r="G127">
            <v>4920</v>
          </cell>
          <cell r="H127">
            <v>827</v>
          </cell>
          <cell r="I127">
            <v>2360</v>
          </cell>
          <cell r="J127">
            <v>2522</v>
          </cell>
          <cell r="K127">
            <v>4089</v>
          </cell>
          <cell r="L127">
            <v>5280</v>
          </cell>
          <cell r="M127">
            <v>6122</v>
          </cell>
        </row>
        <row r="128">
          <cell r="A128" t="str">
            <v>Проценты к получению</v>
          </cell>
          <cell r="B128" t="str">
            <v>060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 xml:space="preserve">Проценты к уплате </v>
          </cell>
          <cell r="B129" t="str">
            <v>070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Доходы от участия в других организациях</v>
          </cell>
          <cell r="B130" t="str">
            <v>080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Прочие операционные доходы</v>
          </cell>
          <cell r="B131" t="str">
            <v>090</v>
          </cell>
          <cell r="D131">
            <v>1084</v>
          </cell>
          <cell r="E131">
            <v>2082</v>
          </cell>
          <cell r="F131">
            <v>3239</v>
          </cell>
          <cell r="G131">
            <v>6385</v>
          </cell>
          <cell r="H131">
            <v>648</v>
          </cell>
          <cell r="I131">
            <v>1780</v>
          </cell>
          <cell r="J131">
            <v>1313</v>
          </cell>
          <cell r="K131">
            <v>3759</v>
          </cell>
          <cell r="L131">
            <v>3933</v>
          </cell>
          <cell r="M131">
            <v>4499</v>
          </cell>
        </row>
        <row r="132">
          <cell r="A132" t="str">
            <v>Прочие операционные расходы</v>
          </cell>
          <cell r="B132" t="str">
            <v>100</v>
          </cell>
          <cell r="D132">
            <v>1686</v>
          </cell>
          <cell r="E132">
            <v>3453</v>
          </cell>
          <cell r="F132">
            <v>5257</v>
          </cell>
          <cell r="G132">
            <v>9092</v>
          </cell>
          <cell r="H132">
            <v>798</v>
          </cell>
          <cell r="I132">
            <v>2059</v>
          </cell>
          <cell r="J132">
            <v>1321</v>
          </cell>
          <cell r="K132">
            <v>4113</v>
          </cell>
          <cell r="L132">
            <v>4512</v>
          </cell>
          <cell r="M132">
            <v>5198</v>
          </cell>
        </row>
        <row r="133">
          <cell r="A133" t="str">
            <v>Прибыль (убыток) от  финансово-хозяйственной деятельности</v>
          </cell>
          <cell r="B133">
            <v>110</v>
          </cell>
          <cell r="D133">
            <v>-1496</v>
          </cell>
          <cell r="E133">
            <v>-1937</v>
          </cell>
          <cell r="F133">
            <v>867</v>
          </cell>
          <cell r="G133">
            <v>2213</v>
          </cell>
          <cell r="H133">
            <v>677</v>
          </cell>
          <cell r="I133">
            <v>2081</v>
          </cell>
          <cell r="J133">
            <v>2514</v>
          </cell>
          <cell r="K133">
            <v>3735</v>
          </cell>
          <cell r="L133">
            <v>4701</v>
          </cell>
          <cell r="M133">
            <v>5423</v>
          </cell>
        </row>
        <row r="134">
          <cell r="A134" t="str">
            <v>Прочие внереализационные доходы</v>
          </cell>
          <cell r="B134" t="str">
            <v>120</v>
          </cell>
          <cell r="D134">
            <v>46</v>
          </cell>
          <cell r="E134">
            <v>50</v>
          </cell>
          <cell r="F134">
            <v>91</v>
          </cell>
          <cell r="G134">
            <v>183</v>
          </cell>
          <cell r="H134">
            <v>133</v>
          </cell>
          <cell r="I134">
            <v>154</v>
          </cell>
          <cell r="J134">
            <v>21</v>
          </cell>
          <cell r="K134">
            <v>155</v>
          </cell>
          <cell r="L134">
            <v>155</v>
          </cell>
          <cell r="M134">
            <v>167</v>
          </cell>
        </row>
        <row r="135">
          <cell r="A135" t="str">
            <v>Прочие внереализационные расходы</v>
          </cell>
          <cell r="B135" t="str">
            <v>130</v>
          </cell>
          <cell r="D135">
            <v>38</v>
          </cell>
          <cell r="E135">
            <v>53</v>
          </cell>
          <cell r="F135">
            <v>74</v>
          </cell>
          <cell r="G135">
            <v>331</v>
          </cell>
          <cell r="H135">
            <v>241</v>
          </cell>
          <cell r="I135">
            <v>499</v>
          </cell>
          <cell r="J135">
            <v>1092</v>
          </cell>
          <cell r="K135">
            <v>1405</v>
          </cell>
          <cell r="L135">
            <v>2064</v>
          </cell>
          <cell r="M135">
            <v>2364</v>
          </cell>
        </row>
        <row r="136">
          <cell r="A136" t="str">
            <v>Прибыль (убыток) отчетного периода</v>
          </cell>
          <cell r="B136">
            <v>140</v>
          </cell>
          <cell r="D136">
            <v>-1488</v>
          </cell>
          <cell r="E136">
            <v>-1940</v>
          </cell>
          <cell r="F136">
            <v>884</v>
          </cell>
          <cell r="G136">
            <v>2065</v>
          </cell>
          <cell r="H136">
            <v>569</v>
          </cell>
          <cell r="I136">
            <v>1736</v>
          </cell>
          <cell r="J136">
            <v>1443</v>
          </cell>
          <cell r="K136">
            <v>2485</v>
          </cell>
          <cell r="L136">
            <v>2792</v>
          </cell>
          <cell r="M136">
            <v>3226</v>
          </cell>
        </row>
        <row r="137">
          <cell r="A137" t="str">
            <v>Налог на прибыль</v>
          </cell>
          <cell r="B137" t="str">
            <v>150</v>
          </cell>
          <cell r="D137">
            <v>0</v>
          </cell>
          <cell r="E137">
            <v>0</v>
          </cell>
          <cell r="F137">
            <v>24</v>
          </cell>
          <cell r="G137">
            <v>692</v>
          </cell>
          <cell r="H137">
            <v>230</v>
          </cell>
          <cell r="I137">
            <v>460</v>
          </cell>
          <cell r="J137">
            <v>382</v>
          </cell>
          <cell r="K137">
            <v>250</v>
          </cell>
          <cell r="L137">
            <v>250</v>
          </cell>
          <cell r="M137">
            <v>1117</v>
          </cell>
        </row>
        <row r="138">
          <cell r="A138" t="str">
            <v>Отвлеченные средства</v>
          </cell>
          <cell r="B138" t="str">
            <v>160</v>
          </cell>
          <cell r="D138">
            <v>723</v>
          </cell>
          <cell r="E138">
            <v>2290</v>
          </cell>
          <cell r="F138">
            <v>4409</v>
          </cell>
          <cell r="G138">
            <v>5983</v>
          </cell>
          <cell r="H138">
            <v>0</v>
          </cell>
          <cell r="I138">
            <v>17</v>
          </cell>
          <cell r="J138">
            <v>17</v>
          </cell>
          <cell r="K138">
            <v>62</v>
          </cell>
          <cell r="L138">
            <v>62</v>
          </cell>
          <cell r="M138">
            <v>97</v>
          </cell>
        </row>
        <row r="139">
          <cell r="A139" t="str">
            <v>Нераспределенная прибыль (убыток) отчетного периода</v>
          </cell>
          <cell r="B139">
            <v>170</v>
          </cell>
          <cell r="D139">
            <v>-2211</v>
          </cell>
          <cell r="E139">
            <v>-4230</v>
          </cell>
          <cell r="F139">
            <v>-3549</v>
          </cell>
          <cell r="G139">
            <v>-4610</v>
          </cell>
          <cell r="H139">
            <v>339</v>
          </cell>
          <cell r="I139">
            <v>1259</v>
          </cell>
          <cell r="J139">
            <v>1044</v>
          </cell>
          <cell r="K139">
            <v>2173</v>
          </cell>
          <cell r="L139">
            <v>2480</v>
          </cell>
          <cell r="M139">
            <v>2012</v>
          </cell>
        </row>
        <row r="143">
          <cell r="A143" t="str">
            <v>АГРЕГИРОВАННЫЙ БАЛАНС</v>
          </cell>
        </row>
        <row r="145">
          <cell r="A145" t="str">
            <v xml:space="preserve">   Наименования позиций    </v>
          </cell>
          <cell r="C145" t="str">
            <v>Отчетные даты</v>
          </cell>
          <cell r="G145">
            <v>36526</v>
          </cell>
          <cell r="H145">
            <v>36557</v>
          </cell>
          <cell r="I145">
            <v>36586</v>
          </cell>
          <cell r="J145">
            <v>36617</v>
          </cell>
          <cell r="K145">
            <v>36647</v>
          </cell>
          <cell r="L145">
            <v>36678</v>
          </cell>
          <cell r="M145">
            <v>36708</v>
          </cell>
        </row>
        <row r="146">
          <cell r="A146" t="str">
            <v>АКТИВ</v>
          </cell>
          <cell r="C146">
            <v>36161</v>
          </cell>
          <cell r="D146">
            <v>36251</v>
          </cell>
          <cell r="E146">
            <v>36342</v>
          </cell>
          <cell r="F146">
            <v>36434</v>
          </cell>
        </row>
        <row r="148">
          <cell r="A148" t="str">
            <v xml:space="preserve"> Постоянные активы:</v>
          </cell>
          <cell r="C148">
            <v>83935</v>
          </cell>
          <cell r="D148">
            <v>81773</v>
          </cell>
          <cell r="E148">
            <v>81284</v>
          </cell>
          <cell r="F148">
            <v>81998</v>
          </cell>
          <cell r="G148">
            <v>85547</v>
          </cell>
          <cell r="H148">
            <v>86177</v>
          </cell>
          <cell r="I148">
            <v>87473</v>
          </cell>
          <cell r="J148">
            <v>88006</v>
          </cell>
          <cell r="K148">
            <v>87239</v>
          </cell>
          <cell r="L148">
            <v>86709</v>
          </cell>
          <cell r="M148">
            <v>87473</v>
          </cell>
        </row>
        <row r="149">
          <cell r="A149" t="str">
            <v xml:space="preserve">  - нематериальные активы </v>
          </cell>
          <cell r="C149">
            <v>8</v>
          </cell>
          <cell r="D149">
            <v>10</v>
          </cell>
          <cell r="E149">
            <v>10</v>
          </cell>
          <cell r="F149">
            <v>44</v>
          </cell>
          <cell r="G149">
            <v>42</v>
          </cell>
          <cell r="H149">
            <v>42</v>
          </cell>
          <cell r="I149">
            <v>40</v>
          </cell>
          <cell r="J149">
            <v>41</v>
          </cell>
          <cell r="K149">
            <v>40</v>
          </cell>
          <cell r="L149">
            <v>63</v>
          </cell>
          <cell r="M149">
            <v>62</v>
          </cell>
        </row>
        <row r="150">
          <cell r="A150" t="str">
            <v xml:space="preserve">  - основные средства  </v>
          </cell>
          <cell r="C150">
            <v>77049</v>
          </cell>
          <cell r="D150">
            <v>75977</v>
          </cell>
          <cell r="E150">
            <v>74914</v>
          </cell>
          <cell r="F150">
            <v>75894</v>
          </cell>
          <cell r="G150">
            <v>79983</v>
          </cell>
          <cell r="H150">
            <v>80782</v>
          </cell>
          <cell r="I150">
            <v>82102</v>
          </cell>
          <cell r="J150">
            <v>82864</v>
          </cell>
          <cell r="K150">
            <v>82185</v>
          </cell>
          <cell r="L150">
            <v>81771</v>
          </cell>
          <cell r="M150">
            <v>82521</v>
          </cell>
        </row>
        <row r="151">
          <cell r="A151" t="str">
            <v xml:space="preserve">  - незавершенные капит. вложения</v>
          </cell>
          <cell r="C151">
            <v>5820</v>
          </cell>
          <cell r="D151">
            <v>4728</v>
          </cell>
          <cell r="E151">
            <v>5302</v>
          </cell>
          <cell r="F151">
            <v>5002</v>
          </cell>
          <cell r="G151">
            <v>4993</v>
          </cell>
          <cell r="H151">
            <v>4824</v>
          </cell>
          <cell r="I151">
            <v>4802</v>
          </cell>
          <cell r="J151">
            <v>4572</v>
          </cell>
          <cell r="K151">
            <v>4485</v>
          </cell>
          <cell r="L151">
            <v>4346</v>
          </cell>
          <cell r="M151">
            <v>4361</v>
          </cell>
        </row>
        <row r="152">
          <cell r="A152" t="str">
            <v xml:space="preserve">  - долгосрочные финан. вложения</v>
          </cell>
          <cell r="C152">
            <v>529</v>
          </cell>
          <cell r="D152">
            <v>529</v>
          </cell>
          <cell r="E152">
            <v>529</v>
          </cell>
          <cell r="F152">
            <v>529</v>
          </cell>
          <cell r="G152">
            <v>529</v>
          </cell>
          <cell r="H152">
            <v>529</v>
          </cell>
          <cell r="I152">
            <v>529</v>
          </cell>
          <cell r="J152">
            <v>529</v>
          </cell>
          <cell r="K152">
            <v>529</v>
          </cell>
          <cell r="L152">
            <v>529</v>
          </cell>
          <cell r="M152">
            <v>529</v>
          </cell>
        </row>
        <row r="153">
          <cell r="A153" t="str">
            <v xml:space="preserve">  - прочие внеоборотные активы</v>
          </cell>
          <cell r="C153">
            <v>529</v>
          </cell>
          <cell r="D153">
            <v>529</v>
          </cell>
          <cell r="E153">
            <v>529</v>
          </cell>
          <cell r="F153">
            <v>529</v>
          </cell>
          <cell r="G153">
            <v>529</v>
          </cell>
          <cell r="H153">
            <v>529</v>
          </cell>
          <cell r="I153">
            <v>529</v>
          </cell>
          <cell r="J153">
            <v>529</v>
          </cell>
          <cell r="K153">
            <v>529</v>
          </cell>
          <cell r="L153">
            <v>529</v>
          </cell>
          <cell r="M153">
            <v>529</v>
          </cell>
        </row>
        <row r="154">
          <cell r="A154" t="str">
            <v xml:space="preserve"> Текущие активы:</v>
          </cell>
          <cell r="C154">
            <v>30148</v>
          </cell>
          <cell r="D154">
            <v>27718</v>
          </cell>
          <cell r="E154">
            <v>25339</v>
          </cell>
          <cell r="F154">
            <v>25898</v>
          </cell>
          <cell r="G154">
            <v>27190</v>
          </cell>
          <cell r="H154">
            <v>27757</v>
          </cell>
          <cell r="I154">
            <v>29529</v>
          </cell>
          <cell r="J154">
            <v>28034</v>
          </cell>
          <cell r="K154">
            <v>31269</v>
          </cell>
          <cell r="L154">
            <v>32632</v>
          </cell>
          <cell r="M154">
            <v>28021</v>
          </cell>
        </row>
        <row r="155">
          <cell r="A155" t="str">
            <v xml:space="preserve">  - незавершенное производство и РБП</v>
          </cell>
          <cell r="C155">
            <v>28</v>
          </cell>
          <cell r="D155">
            <v>32</v>
          </cell>
          <cell r="E155">
            <v>22</v>
          </cell>
          <cell r="F155">
            <v>26</v>
          </cell>
          <cell r="G155">
            <v>41</v>
          </cell>
          <cell r="H155">
            <v>37</v>
          </cell>
          <cell r="I155">
            <v>41</v>
          </cell>
          <cell r="J155">
            <v>255</v>
          </cell>
          <cell r="K155">
            <v>372</v>
          </cell>
          <cell r="L155">
            <v>653</v>
          </cell>
          <cell r="M155">
            <v>988</v>
          </cell>
        </row>
        <row r="157">
          <cell r="A157" t="str">
            <v xml:space="preserve">  - производств. запасы и МБП</v>
          </cell>
          <cell r="C157">
            <v>7604</v>
          </cell>
          <cell r="D157">
            <v>9008</v>
          </cell>
          <cell r="E157">
            <v>10285</v>
          </cell>
          <cell r="F157">
            <v>11544</v>
          </cell>
          <cell r="G157">
            <v>12478</v>
          </cell>
          <cell r="H157">
            <v>12683</v>
          </cell>
          <cell r="I157">
            <v>13777</v>
          </cell>
          <cell r="J157">
            <v>13856</v>
          </cell>
          <cell r="K157">
            <v>14800</v>
          </cell>
          <cell r="L157">
            <v>15028</v>
          </cell>
          <cell r="M157">
            <v>14325</v>
          </cell>
        </row>
        <row r="158">
          <cell r="A158" t="str">
            <v xml:space="preserve">  - готовая продукция и товары</v>
          </cell>
          <cell r="C158">
            <v>4182</v>
          </cell>
          <cell r="D158">
            <v>2078</v>
          </cell>
          <cell r="E158">
            <v>2686</v>
          </cell>
          <cell r="F158">
            <v>2268</v>
          </cell>
          <cell r="G158">
            <v>1959</v>
          </cell>
          <cell r="H158">
            <v>2099</v>
          </cell>
          <cell r="I158">
            <v>2455</v>
          </cell>
          <cell r="J158">
            <v>3122</v>
          </cell>
          <cell r="K158">
            <v>3511</v>
          </cell>
          <cell r="L158">
            <v>3598</v>
          </cell>
          <cell r="M158">
            <v>3415</v>
          </cell>
        </row>
        <row r="159">
          <cell r="A159" t="str">
            <v xml:space="preserve">  - дебиторы</v>
          </cell>
          <cell r="C159">
            <v>14890</v>
          </cell>
          <cell r="D159">
            <v>14210</v>
          </cell>
          <cell r="E159">
            <v>6903</v>
          </cell>
          <cell r="F159">
            <v>8869</v>
          </cell>
          <cell r="G159">
            <v>8409</v>
          </cell>
          <cell r="H159">
            <v>7990</v>
          </cell>
          <cell r="I159">
            <v>10929</v>
          </cell>
          <cell r="J159">
            <v>8567</v>
          </cell>
          <cell r="K159">
            <v>10438</v>
          </cell>
          <cell r="L159">
            <v>11195</v>
          </cell>
          <cell r="M159">
            <v>8373</v>
          </cell>
        </row>
        <row r="160">
          <cell r="A160" t="str">
            <v xml:space="preserve">  - денежные средства</v>
          </cell>
          <cell r="C160">
            <v>2</v>
          </cell>
          <cell r="D160">
            <v>5</v>
          </cell>
          <cell r="E160">
            <v>5</v>
          </cell>
          <cell r="F160">
            <v>20</v>
          </cell>
          <cell r="G160">
            <v>2115</v>
          </cell>
          <cell r="H160">
            <v>2777</v>
          </cell>
          <cell r="I160">
            <v>59</v>
          </cell>
          <cell r="J160">
            <v>315</v>
          </cell>
          <cell r="K160">
            <v>290</v>
          </cell>
          <cell r="L160">
            <v>704</v>
          </cell>
          <cell r="M160">
            <v>154</v>
          </cell>
        </row>
        <row r="161">
          <cell r="A161" t="str">
            <v xml:space="preserve">  - прочие</v>
          </cell>
          <cell r="C161">
            <v>3442</v>
          </cell>
          <cell r="D161">
            <v>2385</v>
          </cell>
          <cell r="E161">
            <v>5438</v>
          </cell>
          <cell r="F161">
            <v>3171</v>
          </cell>
          <cell r="G161">
            <v>2188</v>
          </cell>
          <cell r="H161">
            <v>2171</v>
          </cell>
          <cell r="I161">
            <v>2268</v>
          </cell>
          <cell r="J161">
            <v>1919</v>
          </cell>
          <cell r="K161">
            <v>1858</v>
          </cell>
          <cell r="L161">
            <v>1454</v>
          </cell>
          <cell r="M161">
            <v>766</v>
          </cell>
        </row>
        <row r="162">
          <cell r="A162" t="str">
            <v>ИТОГО АКТИВОВ</v>
          </cell>
          <cell r="C162">
            <v>114083</v>
          </cell>
          <cell r="D162">
            <v>109491</v>
          </cell>
          <cell r="E162">
            <v>106623</v>
          </cell>
          <cell r="F162">
            <v>107896</v>
          </cell>
          <cell r="G162">
            <v>112737</v>
          </cell>
          <cell r="H162">
            <v>113934</v>
          </cell>
          <cell r="I162">
            <v>117002</v>
          </cell>
          <cell r="J162">
            <v>116040</v>
          </cell>
          <cell r="K162">
            <v>118508</v>
          </cell>
          <cell r="L162">
            <v>119341</v>
          </cell>
          <cell r="M162">
            <v>115494</v>
          </cell>
        </row>
        <row r="163">
          <cell r="A163" t="str">
            <v>ПАССИВ</v>
          </cell>
        </row>
        <row r="165">
          <cell r="A165" t="str">
            <v xml:space="preserve"> Собственные средства:</v>
          </cell>
          <cell r="C165">
            <v>88381</v>
          </cell>
          <cell r="D165">
            <v>86170</v>
          </cell>
          <cell r="E165">
            <v>84081</v>
          </cell>
          <cell r="F165">
            <v>86061</v>
          </cell>
          <cell r="G165">
            <v>91960</v>
          </cell>
          <cell r="H165">
            <v>94948</v>
          </cell>
          <cell r="I165">
            <v>95868</v>
          </cell>
          <cell r="J165">
            <v>97053</v>
          </cell>
          <cell r="K165">
            <v>98182</v>
          </cell>
          <cell r="L165">
            <v>100213</v>
          </cell>
          <cell r="M165">
            <v>99745</v>
          </cell>
        </row>
        <row r="166">
          <cell r="A166" t="str">
            <v xml:space="preserve">  - уставный капитал</v>
          </cell>
          <cell r="C166">
            <v>86491</v>
          </cell>
          <cell r="D166">
            <v>86491</v>
          </cell>
          <cell r="E166">
            <v>86491</v>
          </cell>
          <cell r="F166">
            <v>86491</v>
          </cell>
          <cell r="G166">
            <v>86490</v>
          </cell>
          <cell r="H166">
            <v>86490</v>
          </cell>
          <cell r="I166">
            <v>86490</v>
          </cell>
          <cell r="J166">
            <v>86490</v>
          </cell>
          <cell r="K166">
            <v>86490</v>
          </cell>
          <cell r="L166">
            <v>86490</v>
          </cell>
          <cell r="M166">
            <v>86490</v>
          </cell>
        </row>
        <row r="167">
          <cell r="A167" t="str">
            <v xml:space="preserve">  - накопленный капитал</v>
          </cell>
          <cell r="C167">
            <v>1890</v>
          </cell>
          <cell r="D167">
            <v>-321</v>
          </cell>
          <cell r="E167">
            <v>-2410</v>
          </cell>
          <cell r="F167">
            <v>-430</v>
          </cell>
          <cell r="G167">
            <v>5470</v>
          </cell>
          <cell r="H167">
            <v>8458</v>
          </cell>
          <cell r="I167">
            <v>9378</v>
          </cell>
          <cell r="J167">
            <v>10563</v>
          </cell>
          <cell r="K167">
            <v>11692</v>
          </cell>
          <cell r="L167">
            <v>13723</v>
          </cell>
          <cell r="M167">
            <v>13255</v>
          </cell>
        </row>
        <row r="168">
          <cell r="A168" t="str">
            <v xml:space="preserve"> Заемные средства:</v>
          </cell>
          <cell r="C168">
            <v>25173</v>
          </cell>
          <cell r="D168">
            <v>22792</v>
          </cell>
          <cell r="E168">
            <v>22013</v>
          </cell>
          <cell r="F168">
            <v>21306</v>
          </cell>
          <cell r="G168">
            <v>20777</v>
          </cell>
          <cell r="H168">
            <v>18986</v>
          </cell>
          <cell r="I168">
            <v>21134</v>
          </cell>
          <cell r="J168">
            <v>18987</v>
          </cell>
          <cell r="K168">
            <v>20326</v>
          </cell>
          <cell r="L168">
            <v>19128</v>
          </cell>
          <cell r="M168">
            <v>15749</v>
          </cell>
        </row>
        <row r="169">
          <cell r="A169" t="str">
            <v xml:space="preserve"> - долгосрочные обязательства: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 xml:space="preserve"> - краткосрочные обязательства:</v>
          </cell>
          <cell r="C170">
            <v>25173</v>
          </cell>
          <cell r="D170">
            <v>22792</v>
          </cell>
          <cell r="E170">
            <v>22013</v>
          </cell>
          <cell r="F170">
            <v>21306</v>
          </cell>
          <cell r="G170">
            <v>20777</v>
          </cell>
          <cell r="H170">
            <v>18986</v>
          </cell>
          <cell r="I170">
            <v>21134</v>
          </cell>
          <cell r="J170">
            <v>18987</v>
          </cell>
          <cell r="K170">
            <v>20326</v>
          </cell>
          <cell r="L170">
            <v>19128</v>
          </cell>
          <cell r="M170">
            <v>15749</v>
          </cell>
        </row>
        <row r="171">
          <cell r="A171" t="str">
            <v xml:space="preserve"> - - - краткосрочные кредиты и займы</v>
          </cell>
          <cell r="C171">
            <v>1164</v>
          </cell>
          <cell r="D171">
            <v>1164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 xml:space="preserve"> - - - счета к оплате</v>
          </cell>
          <cell r="C172">
            <v>9117</v>
          </cell>
          <cell r="D172">
            <v>8626</v>
          </cell>
          <cell r="E172">
            <v>10536</v>
          </cell>
          <cell r="F172">
            <v>15957</v>
          </cell>
          <cell r="G172">
            <v>14947</v>
          </cell>
          <cell r="H172">
            <v>14158</v>
          </cell>
          <cell r="I172">
            <v>15777</v>
          </cell>
          <cell r="J172">
            <v>12277</v>
          </cell>
          <cell r="K172">
            <v>13107</v>
          </cell>
          <cell r="L172">
            <v>10176</v>
          </cell>
          <cell r="M172">
            <v>5449</v>
          </cell>
        </row>
        <row r="173">
          <cell r="A173" t="str">
            <v xml:space="preserve"> - - - авансы полученные</v>
          </cell>
          <cell r="C173">
            <v>5248</v>
          </cell>
          <cell r="D173">
            <v>3415</v>
          </cell>
          <cell r="E173">
            <v>6520</v>
          </cell>
          <cell r="F173">
            <v>3135</v>
          </cell>
          <cell r="G173">
            <v>2719</v>
          </cell>
          <cell r="H173">
            <v>819</v>
          </cell>
          <cell r="I173">
            <v>623</v>
          </cell>
          <cell r="J173">
            <v>861</v>
          </cell>
          <cell r="K173">
            <v>788</v>
          </cell>
          <cell r="L173">
            <v>1731</v>
          </cell>
          <cell r="M173">
            <v>2922</v>
          </cell>
        </row>
        <row r="174">
          <cell r="A174" t="str">
            <v xml:space="preserve"> - - - расчеты с бюджетом</v>
          </cell>
          <cell r="C174">
            <v>3670</v>
          </cell>
          <cell r="D174">
            <v>3521</v>
          </cell>
          <cell r="E174">
            <v>2700</v>
          </cell>
          <cell r="F174">
            <v>892</v>
          </cell>
          <cell r="G174">
            <v>685</v>
          </cell>
          <cell r="H174">
            <v>1533</v>
          </cell>
          <cell r="I174">
            <v>1819</v>
          </cell>
          <cell r="J174">
            <v>2425</v>
          </cell>
          <cell r="K174">
            <v>2215</v>
          </cell>
          <cell r="L174">
            <v>2362</v>
          </cell>
          <cell r="M174">
            <v>2273</v>
          </cell>
        </row>
        <row r="175">
          <cell r="A175" t="str">
            <v xml:space="preserve"> - - - расчеты по зарплате</v>
          </cell>
          <cell r="C175">
            <v>5842</v>
          </cell>
          <cell r="D175">
            <v>6055</v>
          </cell>
          <cell r="E175">
            <v>1517</v>
          </cell>
          <cell r="F175">
            <v>1322</v>
          </cell>
          <cell r="G175">
            <v>2417</v>
          </cell>
          <cell r="H175">
            <v>1970</v>
          </cell>
          <cell r="I175">
            <v>2073</v>
          </cell>
          <cell r="J175">
            <v>2038</v>
          </cell>
          <cell r="K175">
            <v>2159</v>
          </cell>
          <cell r="L175">
            <v>2462</v>
          </cell>
          <cell r="M175">
            <v>2507</v>
          </cell>
        </row>
        <row r="176">
          <cell r="A176" t="str">
            <v xml:space="preserve"> - - - прочие краткосрочные пассивы</v>
          </cell>
          <cell r="C176">
            <v>132</v>
          </cell>
          <cell r="D176">
            <v>11</v>
          </cell>
          <cell r="E176">
            <v>740</v>
          </cell>
          <cell r="F176">
            <v>0</v>
          </cell>
          <cell r="G176">
            <v>9</v>
          </cell>
          <cell r="H176">
            <v>506</v>
          </cell>
          <cell r="I176">
            <v>842</v>
          </cell>
          <cell r="J176">
            <v>1386</v>
          </cell>
          <cell r="K176">
            <v>2057</v>
          </cell>
          <cell r="L176">
            <v>2397</v>
          </cell>
          <cell r="M176">
            <v>2598</v>
          </cell>
        </row>
        <row r="177">
          <cell r="A177" t="str">
            <v>ИТОГО ПАССИВОВ</v>
          </cell>
          <cell r="C177">
            <v>113554</v>
          </cell>
          <cell r="D177">
            <v>108962</v>
          </cell>
          <cell r="E177">
            <v>106094</v>
          </cell>
          <cell r="F177">
            <v>107367</v>
          </cell>
          <cell r="G177">
            <v>112737</v>
          </cell>
          <cell r="H177">
            <v>113934</v>
          </cell>
          <cell r="I177">
            <v>117002</v>
          </cell>
          <cell r="J177">
            <v>116040</v>
          </cell>
          <cell r="K177">
            <v>118508</v>
          </cell>
          <cell r="L177">
            <v>119341</v>
          </cell>
          <cell r="M177">
            <v>115494</v>
          </cell>
        </row>
        <row r="181">
          <cell r="A181" t="str">
            <v>УПЛОТНЕННЫЙ АНАЛИТИЧЕСКИЙ БАЛАНС</v>
          </cell>
        </row>
        <row r="183">
          <cell r="A183" t="str">
            <v xml:space="preserve">   Наименования позиций    </v>
          </cell>
          <cell r="C183" t="str">
            <v>Отчетные даты</v>
          </cell>
          <cell r="G183">
            <v>36526</v>
          </cell>
          <cell r="H183">
            <v>36557</v>
          </cell>
          <cell r="I183">
            <v>36586</v>
          </cell>
          <cell r="J183">
            <v>36617</v>
          </cell>
          <cell r="K183">
            <v>36647</v>
          </cell>
          <cell r="L183">
            <v>36678</v>
          </cell>
          <cell r="M183">
            <v>36708</v>
          </cell>
        </row>
        <row r="184">
          <cell r="C184">
            <v>36161</v>
          </cell>
          <cell r="D184">
            <v>36251</v>
          </cell>
          <cell r="E184">
            <v>36342</v>
          </cell>
          <cell r="F184">
            <v>36434</v>
          </cell>
        </row>
        <row r="185">
          <cell r="A185" t="str">
            <v>АКТИВ</v>
          </cell>
        </row>
        <row r="186">
          <cell r="A186" t="str">
            <v>Ликвидные оборотные активы</v>
          </cell>
          <cell r="C186">
            <v>21229</v>
          </cell>
          <cell r="D186">
            <v>17813</v>
          </cell>
          <cell r="E186">
            <v>13555</v>
          </cell>
          <cell r="F186">
            <v>11691</v>
          </cell>
          <cell r="G186">
            <v>12483</v>
          </cell>
          <cell r="H186">
            <v>12866</v>
          </cell>
          <cell r="I186">
            <v>13443</v>
          </cell>
          <cell r="J186">
            <v>12004</v>
          </cell>
          <cell r="K186">
            <v>14239</v>
          </cell>
          <cell r="L186">
            <v>15497</v>
          </cell>
          <cell r="M186">
            <v>11942</v>
          </cell>
        </row>
        <row r="187">
          <cell r="A187" t="str">
            <v>Материально-производственные запасы</v>
          </cell>
          <cell r="C187">
            <v>11786</v>
          </cell>
          <cell r="D187">
            <v>11036</v>
          </cell>
          <cell r="E187">
            <v>12971</v>
          </cell>
          <cell r="F187">
            <v>13806</v>
          </cell>
          <cell r="G187">
            <v>14458</v>
          </cell>
          <cell r="H187">
            <v>14803</v>
          </cell>
          <cell r="I187">
            <v>16260</v>
          </cell>
          <cell r="J187">
            <v>17018</v>
          </cell>
          <cell r="K187">
            <v>18362</v>
          </cell>
          <cell r="L187">
            <v>18647</v>
          </cell>
          <cell r="M187">
            <v>17761</v>
          </cell>
        </row>
        <row r="188">
          <cell r="A188" t="str">
            <v>Недвижимое имущество</v>
          </cell>
          <cell r="C188">
            <v>83406</v>
          </cell>
          <cell r="D188">
            <v>81244</v>
          </cell>
          <cell r="E188">
            <v>80755</v>
          </cell>
          <cell r="F188">
            <v>81469</v>
          </cell>
          <cell r="G188">
            <v>85547</v>
          </cell>
          <cell r="H188">
            <v>86177</v>
          </cell>
          <cell r="I188">
            <v>87473</v>
          </cell>
          <cell r="J188">
            <v>88006</v>
          </cell>
          <cell r="K188">
            <v>87239</v>
          </cell>
          <cell r="L188">
            <v>86709</v>
          </cell>
          <cell r="M188">
            <v>87473</v>
          </cell>
        </row>
        <row r="189">
          <cell r="A189" t="str">
            <v>БАЛАНС</v>
          </cell>
          <cell r="C189">
            <v>116421</v>
          </cell>
          <cell r="D189">
            <v>110093</v>
          </cell>
          <cell r="E189">
            <v>107281</v>
          </cell>
          <cell r="F189">
            <v>106966</v>
          </cell>
          <cell r="G189">
            <v>112488</v>
          </cell>
          <cell r="H189">
            <v>113846</v>
          </cell>
          <cell r="I189">
            <v>117176</v>
          </cell>
          <cell r="J189">
            <v>117028</v>
          </cell>
          <cell r="K189">
            <v>119840</v>
          </cell>
          <cell r="L189">
            <v>120853</v>
          </cell>
          <cell r="M189">
            <v>117176</v>
          </cell>
        </row>
        <row r="190">
          <cell r="A190" t="str">
            <v>ПАССИВ</v>
          </cell>
        </row>
        <row r="191">
          <cell r="A191" t="str">
            <v>Краткосрочные обязательства</v>
          </cell>
          <cell r="C191">
            <v>25173</v>
          </cell>
          <cell r="D191">
            <v>22792</v>
          </cell>
          <cell r="E191">
            <v>21281</v>
          </cell>
          <cell r="F191">
            <v>21306</v>
          </cell>
          <cell r="G191">
            <v>20777</v>
          </cell>
          <cell r="H191">
            <v>18485</v>
          </cell>
          <cell r="I191">
            <v>20300</v>
          </cell>
          <cell r="J191">
            <v>17603</v>
          </cell>
          <cell r="K191">
            <v>18273</v>
          </cell>
          <cell r="L191">
            <v>16740</v>
          </cell>
          <cell r="M191">
            <v>13157</v>
          </cell>
        </row>
        <row r="192">
          <cell r="A192" t="str">
            <v>Долгосрочные обязательства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Собственный капитал</v>
          </cell>
          <cell r="C193">
            <v>88010</v>
          </cell>
          <cell r="D193">
            <v>86170</v>
          </cell>
          <cell r="E193">
            <v>84744</v>
          </cell>
          <cell r="F193">
            <v>85990</v>
          </cell>
          <cell r="G193">
            <v>84543</v>
          </cell>
          <cell r="H193">
            <v>88034</v>
          </cell>
          <cell r="I193">
            <v>89290</v>
          </cell>
          <cell r="J193">
            <v>90823</v>
          </cell>
          <cell r="K193">
            <v>92515</v>
          </cell>
          <cell r="L193">
            <v>94570</v>
          </cell>
          <cell r="M193">
            <v>93971</v>
          </cell>
        </row>
        <row r="194">
          <cell r="A194" t="str">
            <v>БАЛАНС</v>
          </cell>
          <cell r="C194">
            <v>113183</v>
          </cell>
          <cell r="D194">
            <v>108962</v>
          </cell>
          <cell r="E194">
            <v>106025</v>
          </cell>
          <cell r="F194">
            <v>107296</v>
          </cell>
          <cell r="G194">
            <v>105320</v>
          </cell>
          <cell r="H194">
            <v>106519</v>
          </cell>
          <cell r="I194">
            <v>109590</v>
          </cell>
          <cell r="J194">
            <v>108426</v>
          </cell>
          <cell r="K194">
            <v>110788</v>
          </cell>
          <cell r="L194">
            <v>111310</v>
          </cell>
          <cell r="M194">
            <v>107128</v>
          </cell>
        </row>
        <row r="196">
          <cell r="A196" t="str">
            <v xml:space="preserve">ДИНАМИКА АГРЕГИРОВАННЫХ ФИНАНСОВЫХ ПОКАЗАТЕЛЕЙ </v>
          </cell>
        </row>
        <row r="197">
          <cell r="A197" t="str">
            <v>Текущие активы</v>
          </cell>
          <cell r="C197">
            <v>29777</v>
          </cell>
          <cell r="D197">
            <v>27718</v>
          </cell>
          <cell r="E197">
            <v>25270</v>
          </cell>
          <cell r="F197">
            <v>25827</v>
          </cell>
          <cell r="G197">
            <v>27170</v>
          </cell>
          <cell r="H197">
            <v>27741</v>
          </cell>
          <cell r="I197">
            <v>29516</v>
          </cell>
          <cell r="J197">
            <v>27819</v>
          </cell>
          <cell r="K197">
            <v>30948</v>
          </cell>
          <cell r="L197">
            <v>32000</v>
          </cell>
          <cell r="M197">
            <v>27054</v>
          </cell>
        </row>
        <row r="198">
          <cell r="A198" t="str">
            <v>Ликвидные активы</v>
          </cell>
          <cell r="C198">
            <v>21229</v>
          </cell>
          <cell r="D198">
            <v>17813</v>
          </cell>
          <cell r="E198">
            <v>13555</v>
          </cell>
          <cell r="F198">
            <v>11691</v>
          </cell>
          <cell r="G198">
            <v>12483</v>
          </cell>
          <cell r="H198">
            <v>12866</v>
          </cell>
          <cell r="I198">
            <v>13443</v>
          </cell>
          <cell r="J198">
            <v>12004</v>
          </cell>
          <cell r="K198">
            <v>14239</v>
          </cell>
          <cell r="L198">
            <v>15497</v>
          </cell>
          <cell r="M198">
            <v>8527</v>
          </cell>
        </row>
        <row r="199">
          <cell r="A199" t="str">
            <v>Денежные средства и краткосрочные финансовые вложения</v>
          </cell>
          <cell r="C199">
            <v>2</v>
          </cell>
          <cell r="D199">
            <v>5</v>
          </cell>
          <cell r="E199">
            <v>5</v>
          </cell>
          <cell r="F199">
            <v>20</v>
          </cell>
          <cell r="G199">
            <v>2115</v>
          </cell>
          <cell r="H199">
            <v>2777</v>
          </cell>
          <cell r="I199">
            <v>59</v>
          </cell>
          <cell r="J199">
            <v>315</v>
          </cell>
          <cell r="K199">
            <v>290</v>
          </cell>
          <cell r="L199">
            <v>704</v>
          </cell>
          <cell r="M199">
            <v>154</v>
          </cell>
        </row>
        <row r="200">
          <cell r="A200" t="str">
            <v>Материально-производственные запасы</v>
          </cell>
          <cell r="C200">
            <v>11786</v>
          </cell>
          <cell r="D200">
            <v>11036</v>
          </cell>
          <cell r="E200">
            <v>12971</v>
          </cell>
          <cell r="F200">
            <v>13806</v>
          </cell>
          <cell r="G200">
            <v>14458</v>
          </cell>
          <cell r="H200">
            <v>14803</v>
          </cell>
          <cell r="I200">
            <v>16260</v>
          </cell>
          <cell r="J200">
            <v>17018</v>
          </cell>
          <cell r="K200">
            <v>18362</v>
          </cell>
          <cell r="L200">
            <v>18647</v>
          </cell>
          <cell r="M200">
            <v>17761</v>
          </cell>
        </row>
        <row r="201">
          <cell r="A201" t="str">
            <v>Недвижимость или иммобилизованные средства</v>
          </cell>
          <cell r="C201">
            <v>83406</v>
          </cell>
          <cell r="D201">
            <v>81244</v>
          </cell>
          <cell r="E201">
            <v>80755</v>
          </cell>
          <cell r="F201">
            <v>81469</v>
          </cell>
          <cell r="G201">
            <v>85547</v>
          </cell>
          <cell r="H201">
            <v>86177</v>
          </cell>
          <cell r="I201">
            <v>87473</v>
          </cell>
          <cell r="J201">
            <v>88006</v>
          </cell>
          <cell r="K201">
            <v>87239</v>
          </cell>
          <cell r="L201">
            <v>86709</v>
          </cell>
          <cell r="M201">
            <v>87473</v>
          </cell>
        </row>
        <row r="202">
          <cell r="A202" t="str">
            <v>Общая сумма капитала</v>
          </cell>
          <cell r="C202">
            <v>113183</v>
          </cell>
          <cell r="D202">
            <v>108962</v>
          </cell>
          <cell r="E202">
            <v>106025</v>
          </cell>
          <cell r="F202">
            <v>107296</v>
          </cell>
          <cell r="G202">
            <v>105320</v>
          </cell>
          <cell r="H202">
            <v>106519</v>
          </cell>
          <cell r="I202">
            <v>109590</v>
          </cell>
          <cell r="J202">
            <v>108426</v>
          </cell>
          <cell r="K202">
            <v>110788</v>
          </cell>
          <cell r="L202">
            <v>111310</v>
          </cell>
          <cell r="M202">
            <v>107128</v>
          </cell>
        </row>
        <row r="203">
          <cell r="A203" t="str">
            <v>Реальные активы (имущественные)</v>
          </cell>
          <cell r="C203">
            <v>90504</v>
          </cell>
          <cell r="D203">
            <v>89744</v>
          </cell>
          <cell r="E203">
            <v>90532</v>
          </cell>
          <cell r="F203">
            <v>92471</v>
          </cell>
          <cell r="G203">
            <v>97506</v>
          </cell>
          <cell r="H203">
            <v>98341</v>
          </cell>
          <cell r="I203">
            <v>100740</v>
          </cell>
          <cell r="J203">
            <v>101363</v>
          </cell>
          <cell r="K203">
            <v>101552</v>
          </cell>
          <cell r="L203">
            <v>101197</v>
          </cell>
          <cell r="M203">
            <v>101259</v>
          </cell>
        </row>
        <row r="204">
          <cell r="A204" t="str">
            <v>Обязательства (заемные средства)</v>
          </cell>
          <cell r="C204">
            <v>25173</v>
          </cell>
          <cell r="D204">
            <v>22792</v>
          </cell>
          <cell r="E204">
            <v>21281</v>
          </cell>
          <cell r="F204">
            <v>21306</v>
          </cell>
          <cell r="G204">
            <v>20777</v>
          </cell>
          <cell r="H204">
            <v>18485</v>
          </cell>
          <cell r="I204">
            <v>20300</v>
          </cell>
          <cell r="J204">
            <v>17603</v>
          </cell>
          <cell r="K204">
            <v>18273</v>
          </cell>
          <cell r="L204">
            <v>16740</v>
          </cell>
          <cell r="M204">
            <v>13157</v>
          </cell>
        </row>
        <row r="205">
          <cell r="A205" t="str">
            <v>Долгосрочные обязательства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Краткосрочные обязательства</v>
          </cell>
          <cell r="C206">
            <v>25173</v>
          </cell>
          <cell r="D206">
            <v>22792</v>
          </cell>
          <cell r="E206">
            <v>21281</v>
          </cell>
          <cell r="F206">
            <v>21306</v>
          </cell>
          <cell r="G206">
            <v>20777</v>
          </cell>
          <cell r="H206">
            <v>18485</v>
          </cell>
          <cell r="I206">
            <v>20300</v>
          </cell>
          <cell r="J206">
            <v>17603</v>
          </cell>
          <cell r="K206">
            <v>18273</v>
          </cell>
          <cell r="L206">
            <v>16740</v>
          </cell>
          <cell r="M206">
            <v>13157</v>
          </cell>
        </row>
        <row r="207">
          <cell r="A207" t="str">
            <v>Собственный капитал</v>
          </cell>
          <cell r="C207">
            <v>88010</v>
          </cell>
          <cell r="D207">
            <v>86170</v>
          </cell>
          <cell r="E207">
            <v>84744</v>
          </cell>
          <cell r="F207">
            <v>85990</v>
          </cell>
          <cell r="G207">
            <v>84543</v>
          </cell>
          <cell r="H207">
            <v>88034</v>
          </cell>
          <cell r="I207">
            <v>89290</v>
          </cell>
          <cell r="J207">
            <v>90823</v>
          </cell>
          <cell r="K207">
            <v>92515</v>
          </cell>
          <cell r="L207">
            <v>94570</v>
          </cell>
          <cell r="M207">
            <v>93971</v>
          </cell>
        </row>
        <row r="208">
          <cell r="A208" t="str">
            <v>Собственные текущие активы (собственные оборотные средства)</v>
          </cell>
          <cell r="C208">
            <v>4604</v>
          </cell>
          <cell r="D208">
            <v>4926</v>
          </cell>
          <cell r="E208">
            <v>3989</v>
          </cell>
          <cell r="F208">
            <v>4521</v>
          </cell>
          <cell r="G208">
            <v>6393</v>
          </cell>
          <cell r="H208">
            <v>9256</v>
          </cell>
          <cell r="I208">
            <v>9216</v>
          </cell>
          <cell r="J208">
            <v>10216</v>
          </cell>
          <cell r="K208">
            <v>12675</v>
          </cell>
          <cell r="L208">
            <v>15260</v>
          </cell>
          <cell r="M208">
            <v>13897</v>
          </cell>
        </row>
        <row r="209">
          <cell r="A209" t="str">
            <v>Источники формирования запасов</v>
          </cell>
          <cell r="C209">
            <v>20133</v>
          </cell>
          <cell r="D209">
            <v>18131</v>
          </cell>
          <cell r="E209">
            <v>21045</v>
          </cell>
          <cell r="F209">
            <v>23613</v>
          </cell>
          <cell r="G209">
            <v>24059</v>
          </cell>
          <cell r="H209">
            <v>24233</v>
          </cell>
          <cell r="I209">
            <v>25616</v>
          </cell>
          <cell r="J209">
            <v>23354</v>
          </cell>
          <cell r="K209">
            <v>26570</v>
          </cell>
          <cell r="L209">
            <v>27167</v>
          </cell>
          <cell r="M209">
            <v>22268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главление1"/>
      <sheetName val="Налог.Отчисл.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Производство"/>
      <sheetName val="Реализация"/>
    </sheetNames>
    <sheetDataSet>
      <sheetData sheetId="0" refreshError="1">
        <row r="5">
          <cell r="A5" t="str">
            <v xml:space="preserve"> БАЛАНС (АКТИВ)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  <cell r="D28">
            <v>36251</v>
          </cell>
          <cell r="E28">
            <v>36342</v>
          </cell>
          <cell r="F28">
            <v>36434</v>
          </cell>
          <cell r="G28">
            <v>36526</v>
          </cell>
          <cell r="H28">
            <v>36557</v>
          </cell>
          <cell r="I28">
            <v>36586</v>
          </cell>
          <cell r="J28">
            <v>36617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 t="str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 xml:space="preserve"> === Итого по разделу IV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V. Краткосрочные пассивы</v>
          </cell>
          <cell r="D95">
            <v>36251</v>
          </cell>
          <cell r="E95">
            <v>36342</v>
          </cell>
          <cell r="F95">
            <v>36434</v>
          </cell>
          <cell r="G95">
            <v>36526</v>
          </cell>
          <cell r="H95">
            <v>36557</v>
          </cell>
          <cell r="I95">
            <v>36586</v>
          </cell>
          <cell r="J95">
            <v>36617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Кредиторская задолженность, 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Задоложен.участникам по выплате доходов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 t="str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Прочие краткосрочные обязательства</v>
          </cell>
          <cell r="B112" t="str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 xml:space="preserve"> === Итого по разделу V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116"/>
  <sheetViews>
    <sheetView tabSelected="1" topLeftCell="A40" workbookViewId="0">
      <selection activeCell="G118" sqref="G118"/>
    </sheetView>
  </sheetViews>
  <sheetFormatPr defaultRowHeight="15"/>
  <cols>
    <col min="1" max="1" width="24.5703125" style="2" customWidth="1"/>
    <col min="2" max="2" width="0.42578125" style="32" customWidth="1"/>
    <col min="3" max="7" width="12.28515625" style="2" customWidth="1"/>
    <col min="8" max="8" width="0.5703125" style="2" customWidth="1"/>
    <col min="9" max="16384" width="9.140625" style="2"/>
  </cols>
  <sheetData>
    <row r="1" spans="1:8" ht="35.25" customHeight="1">
      <c r="A1" s="54" t="s">
        <v>3</v>
      </c>
      <c r="B1" s="54"/>
      <c r="C1" s="54"/>
      <c r="D1" s="54"/>
      <c r="E1" s="54"/>
      <c r="F1" s="54"/>
      <c r="G1" s="54"/>
      <c r="H1" s="1"/>
    </row>
    <row r="3" spans="1:8" ht="15" customHeight="1">
      <c r="A3" s="55" t="s">
        <v>4</v>
      </c>
      <c r="B3" s="55"/>
      <c r="C3" s="55"/>
      <c r="D3" s="4"/>
      <c r="E3" s="4"/>
      <c r="F3" s="4"/>
      <c r="G3" s="5"/>
    </row>
    <row r="4" spans="1:8" ht="15" customHeight="1">
      <c r="A4" s="5"/>
      <c r="B4" s="5"/>
      <c r="C4" s="5"/>
      <c r="D4" s="5"/>
      <c r="E4" s="5"/>
      <c r="F4" s="5"/>
      <c r="G4" s="5"/>
    </row>
    <row r="5" spans="1:8" ht="15" customHeight="1">
      <c r="A5" s="6" t="s">
        <v>5</v>
      </c>
      <c r="B5" s="6"/>
      <c r="C5" s="6"/>
      <c r="D5" s="6"/>
      <c r="E5" s="6"/>
      <c r="F5" s="6"/>
      <c r="G5" s="5"/>
    </row>
    <row r="7" spans="1:8" ht="12.75" customHeight="1">
      <c r="A7" s="56" t="s">
        <v>6</v>
      </c>
      <c r="B7" s="7"/>
      <c r="C7" s="58" t="s">
        <v>7</v>
      </c>
      <c r="D7" s="56" t="s">
        <v>8</v>
      </c>
      <c r="E7" s="56" t="s">
        <v>9</v>
      </c>
      <c r="F7" s="56" t="s">
        <v>10</v>
      </c>
      <c r="G7" s="56" t="s">
        <v>11</v>
      </c>
    </row>
    <row r="8" spans="1:8">
      <c r="A8" s="57"/>
      <c r="B8" s="7"/>
      <c r="C8" s="59"/>
      <c r="D8" s="57"/>
      <c r="E8" s="57"/>
      <c r="F8" s="57"/>
      <c r="G8" s="57"/>
    </row>
    <row r="9" spans="1:8" ht="27" customHeight="1">
      <c r="A9" s="8" t="s">
        <v>12</v>
      </c>
      <c r="B9" s="9"/>
      <c r="C9" s="10">
        <f>[1]свод!S271/1000</f>
        <v>2.160717</v>
      </c>
      <c r="D9" s="11">
        <f>[1]свод!Q271/1000</f>
        <v>2.3376150000000004</v>
      </c>
      <c r="E9" s="11">
        <f>[1]свод!N271/1000</f>
        <v>2.319528</v>
      </c>
      <c r="F9" s="12">
        <f t="shared" ref="F9:F17" si="0">C9/D9-1</f>
        <v>-7.567456574328979E-2</v>
      </c>
      <c r="G9" s="12">
        <f t="shared" ref="G9:G17" si="1">C9/E9-1</f>
        <v>-6.846694672364384E-2</v>
      </c>
    </row>
    <row r="10" spans="1:8" ht="27" customHeight="1">
      <c r="A10" s="8" t="s">
        <v>13</v>
      </c>
      <c r="B10" s="9"/>
      <c r="C10" s="10">
        <f>[1]свод!S272/1000</f>
        <v>2.9041651535999993</v>
      </c>
      <c r="D10" s="11">
        <f>[1]свод!Q272/1000</f>
        <v>2.9875756372000009</v>
      </c>
      <c r="E10" s="11">
        <f>[1]свод!N272/1000</f>
        <v>2.7155368441999999</v>
      </c>
      <c r="F10" s="12">
        <f t="shared" si="0"/>
        <v>-2.7919120293193656E-2</v>
      </c>
      <c r="G10" s="12">
        <f t="shared" si="1"/>
        <v>6.9462622023664489E-2</v>
      </c>
    </row>
    <row r="11" spans="1:8" ht="27" customHeight="1">
      <c r="A11" s="8" t="s">
        <v>14</v>
      </c>
      <c r="B11" s="9"/>
      <c r="C11" s="10">
        <f>[1]свод!S273/1000</f>
        <v>7.8253850000000014E-2</v>
      </c>
      <c r="D11" s="11">
        <f>[1]свод!Q273/1000</f>
        <v>0.14747696000000002</v>
      </c>
      <c r="E11" s="11">
        <f>[1]свод!N273/1000</f>
        <v>0.13247190999999994</v>
      </c>
      <c r="F11" s="12">
        <f t="shared" si="0"/>
        <v>-0.46938253948277753</v>
      </c>
      <c r="G11" s="12">
        <f t="shared" si="1"/>
        <v>-0.40927967295104262</v>
      </c>
    </row>
    <row r="12" spans="1:8" ht="27" customHeight="1">
      <c r="A12" s="51" t="s">
        <v>15</v>
      </c>
      <c r="B12" s="9"/>
      <c r="C12" s="10">
        <f>[1]свод!S274/1000</f>
        <v>0.81599259999999962</v>
      </c>
      <c r="D12" s="11">
        <f>[1]свод!Q274/1000</f>
        <v>1.0333545</v>
      </c>
      <c r="E12" s="11">
        <f>[1]свод!N274/1000</f>
        <v>0.86583103000000006</v>
      </c>
      <c r="F12" s="12">
        <f t="shared" si="0"/>
        <v>-0.21034591710782735</v>
      </c>
      <c r="G12" s="12">
        <f t="shared" si="1"/>
        <v>-5.7561381231624908E-2</v>
      </c>
    </row>
    <row r="13" spans="1:8" ht="27" customHeight="1">
      <c r="A13" s="8" t="s">
        <v>16</v>
      </c>
      <c r="B13" s="9"/>
      <c r="C13" s="10">
        <f>[1]свод!S275/1000</f>
        <v>1.5031188826000004</v>
      </c>
      <c r="D13" s="11">
        <f>[1]свод!Q275/1000</f>
        <v>1.3998316496000001</v>
      </c>
      <c r="E13" s="11">
        <f>[1]свод!N275/1000</f>
        <v>1.4384131530000002</v>
      </c>
      <c r="F13" s="12">
        <f t="shared" si="0"/>
        <v>7.3785467723575637E-2</v>
      </c>
      <c r="G13" s="12">
        <f t="shared" si="1"/>
        <v>4.4984105898258742E-2</v>
      </c>
    </row>
    <row r="14" spans="1:8" ht="27.75" customHeight="1">
      <c r="A14" s="8" t="s">
        <v>17</v>
      </c>
      <c r="B14" s="9"/>
      <c r="C14" s="10">
        <f>[1]свод!S282/1000</f>
        <v>4.1136000000000006E-2</v>
      </c>
      <c r="D14" s="11">
        <f>[1]свод!Q282/1000</f>
        <v>8.7899000000000005E-2</v>
      </c>
      <c r="E14" s="11">
        <f>[1]свод!N282/1000</f>
        <v>8.27685500000001E-3</v>
      </c>
      <c r="F14" s="12">
        <f t="shared" si="0"/>
        <v>-0.53200832773979223</v>
      </c>
      <c r="G14" s="12">
        <f t="shared" si="1"/>
        <v>3.9700037030973672</v>
      </c>
    </row>
    <row r="15" spans="1:8" ht="27" customHeight="1">
      <c r="A15" s="8" t="s">
        <v>18</v>
      </c>
      <c r="B15" s="9"/>
      <c r="C15" s="10">
        <f>[1]свод!S283/1000</f>
        <v>0.34867000000000004</v>
      </c>
      <c r="D15" s="11">
        <f>[1]свод!Q283/1000</f>
        <v>0.32941499999999996</v>
      </c>
      <c r="E15" s="11">
        <f>[1]свод!N283/1000</f>
        <v>0.21230884800000002</v>
      </c>
      <c r="F15" s="12">
        <f t="shared" si="0"/>
        <v>5.8452104488259771E-2</v>
      </c>
      <c r="G15" s="12">
        <f t="shared" si="1"/>
        <v>0.64227729218331975</v>
      </c>
    </row>
    <row r="16" spans="1:8" ht="27" customHeight="1">
      <c r="A16" s="8" t="s">
        <v>20</v>
      </c>
      <c r="B16" s="9"/>
      <c r="C16" s="10">
        <f>[1]свод!S284/1000</f>
        <v>5.3109252099999997E-2</v>
      </c>
      <c r="D16" s="11">
        <f>[1]свод!Q284/1000</f>
        <v>5.3430710299999996E-2</v>
      </c>
      <c r="E16" s="11">
        <f>[1]свод!N284/1000</f>
        <v>4.8980899799999998E-2</v>
      </c>
      <c r="F16" s="12">
        <f t="shared" si="0"/>
        <v>-6.0163564772972578E-3</v>
      </c>
      <c r="G16" s="12">
        <f t="shared" si="1"/>
        <v>8.4284942025503629E-2</v>
      </c>
    </row>
    <row r="17" spans="1:14">
      <c r="A17" s="8" t="s">
        <v>19</v>
      </c>
      <c r="B17" s="9"/>
      <c r="C17" s="10">
        <f>SUM(C11:C16)</f>
        <v>2.8402805846999999</v>
      </c>
      <c r="D17" s="11">
        <f>SUM(D11:D16)</f>
        <v>3.0514078199000001</v>
      </c>
      <c r="E17" s="11">
        <f>SUM(E11:E16)</f>
        <v>2.7062826958000006</v>
      </c>
      <c r="F17" s="12">
        <f t="shared" si="0"/>
        <v>-6.9190107537614898E-2</v>
      </c>
      <c r="G17" s="12">
        <f t="shared" si="1"/>
        <v>4.9513633260840351E-2</v>
      </c>
    </row>
    <row r="18" spans="1:14" ht="13.5" customHeight="1">
      <c r="A18" s="13"/>
      <c r="B18" s="13"/>
      <c r="C18" s="13"/>
      <c r="D18" s="13"/>
      <c r="E18" s="13"/>
      <c r="F18" s="13"/>
      <c r="G18" s="13"/>
    </row>
    <row r="19" spans="1:14" ht="25.5" customHeight="1">
      <c r="A19" s="6" t="s">
        <v>21</v>
      </c>
      <c r="B19" s="6"/>
      <c r="C19" s="6"/>
      <c r="D19" s="6"/>
      <c r="E19" s="6"/>
      <c r="F19" s="6"/>
      <c r="G19" s="3"/>
      <c r="I19" s="60"/>
      <c r="J19" s="60"/>
      <c r="K19" s="60"/>
      <c r="L19" s="60"/>
      <c r="M19" s="60"/>
      <c r="N19" s="60"/>
    </row>
    <row r="20" spans="1:14" ht="25.5" customHeight="1">
      <c r="A20" s="56" t="s">
        <v>6</v>
      </c>
      <c r="B20" s="7"/>
      <c r="C20" s="58" t="s">
        <v>7</v>
      </c>
      <c r="D20" s="56" t="s">
        <v>8</v>
      </c>
      <c r="E20" s="56" t="s">
        <v>9</v>
      </c>
      <c r="F20" s="56" t="s">
        <v>10</v>
      </c>
      <c r="G20" s="56" t="s">
        <v>11</v>
      </c>
    </row>
    <row r="21" spans="1:14" ht="25.5" customHeight="1">
      <c r="A21" s="57"/>
      <c r="B21" s="7"/>
      <c r="C21" s="59"/>
      <c r="D21" s="57"/>
      <c r="E21" s="57"/>
      <c r="F21" s="57"/>
      <c r="G21" s="57"/>
    </row>
    <row r="22" spans="1:14" ht="25.5" customHeight="1">
      <c r="A22" s="51" t="s">
        <v>22</v>
      </c>
      <c r="B22" s="14"/>
      <c r="C22" s="15">
        <f>[1]свод!S5/1000</f>
        <v>2.160717</v>
      </c>
      <c r="D22" s="16">
        <f>[1]свод!Q5/1000</f>
        <v>2.3376150000000004</v>
      </c>
      <c r="E22" s="16">
        <f>[1]свод!N5/1000</f>
        <v>2.319528</v>
      </c>
      <c r="F22" s="17">
        <f t="shared" ref="F22:F30" si="2">C22/D22-1</f>
        <v>-7.567456574328979E-2</v>
      </c>
      <c r="G22" s="18">
        <f t="shared" ref="G22:G30" si="3">C22/E22-1</f>
        <v>-6.846694672364384E-2</v>
      </c>
    </row>
    <row r="23" spans="1:14" ht="25.5" customHeight="1">
      <c r="A23" s="8" t="s">
        <v>13</v>
      </c>
      <c r="B23" s="14"/>
      <c r="C23" s="15">
        <f>[1]свод!S6/1000</f>
        <v>2.2937118319999996</v>
      </c>
      <c r="D23" s="16">
        <f>[1]свод!Q6/1000</f>
        <v>2.3823792900000007</v>
      </c>
      <c r="E23" s="16">
        <f>[1]свод!N6/1000</f>
        <v>2.311626521</v>
      </c>
      <c r="F23" s="17">
        <f t="shared" si="2"/>
        <v>-3.7218027529109854E-2</v>
      </c>
      <c r="G23" s="18">
        <f t="shared" si="3"/>
        <v>-7.7498198075053315E-3</v>
      </c>
    </row>
    <row r="24" spans="1:14" ht="25.5" customHeight="1">
      <c r="A24" s="51" t="s">
        <v>15</v>
      </c>
      <c r="B24" s="14"/>
      <c r="C24" s="15">
        <f>[1]свод!S8/1000</f>
        <v>0.90982460000000009</v>
      </c>
      <c r="D24" s="16">
        <f>[1]свод!Q8/1000</f>
        <v>1.0894926199999999</v>
      </c>
      <c r="E24" s="16">
        <f>[1]свод!N8/1000</f>
        <v>0.93341634000000007</v>
      </c>
      <c r="F24" s="17">
        <f t="shared" si="2"/>
        <v>-0.164909809118303</v>
      </c>
      <c r="G24" s="18">
        <f t="shared" si="3"/>
        <v>-2.5274616469645239E-2</v>
      </c>
    </row>
    <row r="25" spans="1:14" s="20" customFormat="1" ht="35.25" customHeight="1">
      <c r="A25" s="51" t="s">
        <v>28</v>
      </c>
      <c r="B25" s="14"/>
      <c r="C25" s="15">
        <f>[1]свод!S9/1000</f>
        <v>0.5159828099999999</v>
      </c>
      <c r="D25" s="16">
        <f>[1]свод!Q9/1000</f>
        <v>0.50046672199999997</v>
      </c>
      <c r="E25" s="16">
        <f>[1]свод!N9/1000</f>
        <v>0.5353692000000001</v>
      </c>
      <c r="F25" s="17">
        <f t="shared" si="2"/>
        <v>3.1003236215174201E-2</v>
      </c>
      <c r="G25" s="18">
        <f t="shared" si="3"/>
        <v>-3.6211253841274771E-2</v>
      </c>
      <c r="H25" s="19"/>
    </row>
    <row r="26" spans="1:14" s="20" customFormat="1">
      <c r="A26" s="51" t="s">
        <v>23</v>
      </c>
      <c r="B26" s="14"/>
      <c r="C26" s="15">
        <f>[1]свод!S10/1000</f>
        <v>0.35983112000000023</v>
      </c>
      <c r="D26" s="16">
        <f>[1]свод!Q10/1000</f>
        <v>0.33975049900000015</v>
      </c>
      <c r="E26" s="16">
        <f>[1]свод!N10/1000</f>
        <v>0.41589837000000002</v>
      </c>
      <c r="F26" s="17">
        <f t="shared" si="2"/>
        <v>5.9104022095932462E-2</v>
      </c>
      <c r="G26" s="18">
        <f t="shared" si="3"/>
        <v>-0.13480997773566605</v>
      </c>
      <c r="H26" s="19"/>
    </row>
    <row r="27" spans="1:14" s="20" customFormat="1">
      <c r="A27" s="51" t="s">
        <v>24</v>
      </c>
      <c r="B27" s="14"/>
      <c r="C27" s="15">
        <f>[1]свод!S11/1000</f>
        <v>0.14138401000000009</v>
      </c>
      <c r="D27" s="16">
        <f>[1]свод!Q11/1000</f>
        <v>0.17800368400000002</v>
      </c>
      <c r="E27" s="16">
        <f>[1]свод!N11/1000</f>
        <v>0.11514667000000001</v>
      </c>
      <c r="F27" s="17">
        <f t="shared" si="2"/>
        <v>-0.20572424781949983</v>
      </c>
      <c r="G27" s="18">
        <f t="shared" si="3"/>
        <v>0.22786017172706852</v>
      </c>
      <c r="H27" s="19"/>
    </row>
    <row r="28" spans="1:14" s="20" customFormat="1">
      <c r="A28" s="51" t="s">
        <v>25</v>
      </c>
      <c r="B28" s="14"/>
      <c r="C28" s="15">
        <f>[1]свод!S12/1000</f>
        <v>0.10434706000000002</v>
      </c>
      <c r="D28" s="16">
        <f>[1]свод!Q12/1000</f>
        <v>8.6097512000000029E-2</v>
      </c>
      <c r="E28" s="16">
        <f>[1]свод!N12/1000</f>
        <v>8.2568699999999981E-2</v>
      </c>
      <c r="F28" s="17">
        <f t="shared" si="2"/>
        <v>0.21196370924167929</v>
      </c>
      <c r="G28" s="18">
        <f t="shared" si="3"/>
        <v>0.26376048066640312</v>
      </c>
      <c r="H28" s="19"/>
    </row>
    <row r="29" spans="1:14" s="20" customFormat="1" ht="21.75" customHeight="1">
      <c r="A29" s="51" t="s">
        <v>26</v>
      </c>
      <c r="B29" s="14"/>
      <c r="C29" s="15">
        <f>[1]свод!S13/1000</f>
        <v>8.2429729999999993E-2</v>
      </c>
      <c r="D29" s="16">
        <f>[1]свод!Q13/1000</f>
        <v>7.9901249999999979E-2</v>
      </c>
      <c r="E29" s="16">
        <f>[1]свод!N13/1000</f>
        <v>5.1029899999999996E-2</v>
      </c>
      <c r="F29" s="17">
        <f t="shared" si="2"/>
        <v>3.1645061873250002E-2</v>
      </c>
      <c r="G29" s="18">
        <f t="shared" si="3"/>
        <v>0.61532219345912886</v>
      </c>
      <c r="H29" s="19"/>
    </row>
    <row r="30" spans="1:14" s="20" customFormat="1">
      <c r="A30" s="51" t="s">
        <v>27</v>
      </c>
      <c r="B30" s="14"/>
      <c r="C30" s="15">
        <f>[1]свод!S14/1000</f>
        <v>1.3584521000000002E-2</v>
      </c>
      <c r="D30" s="16">
        <f>[1]свод!Q14/1000</f>
        <v>1.2900037E-2</v>
      </c>
      <c r="E30" s="16">
        <f>[1]свод!N14/1000</f>
        <v>8.9147470000000006E-3</v>
      </c>
      <c r="F30" s="17">
        <f t="shared" si="2"/>
        <v>5.3060623004414831E-2</v>
      </c>
      <c r="G30" s="18">
        <f t="shared" si="3"/>
        <v>0.52382574626066236</v>
      </c>
      <c r="H30" s="19"/>
    </row>
    <row r="31" spans="1:14" s="20" customFormat="1">
      <c r="A31" s="9"/>
      <c r="B31" s="14"/>
      <c r="C31" s="21"/>
      <c r="D31" s="22"/>
      <c r="E31" s="22"/>
      <c r="F31" s="23"/>
      <c r="G31" s="24"/>
      <c r="H31" s="19"/>
    </row>
    <row r="32" spans="1:14" ht="18">
      <c r="A32" s="25" t="s">
        <v>48</v>
      </c>
      <c r="B32" s="26"/>
      <c r="C32" s="26"/>
      <c r="D32" s="26"/>
      <c r="E32" s="26"/>
      <c r="F32" s="26"/>
      <c r="G32" s="27"/>
    </row>
    <row r="34" spans="1:7" ht="30">
      <c r="A34" s="28" t="s">
        <v>21</v>
      </c>
      <c r="B34" s="28"/>
      <c r="C34" s="28"/>
      <c r="D34" s="28"/>
      <c r="E34" s="28"/>
      <c r="F34" s="28"/>
      <c r="G34" s="5"/>
    </row>
    <row r="36" spans="1:7" ht="12.75" customHeight="1">
      <c r="A36" s="56" t="s">
        <v>6</v>
      </c>
      <c r="B36" s="7"/>
      <c r="C36" s="58" t="s">
        <v>7</v>
      </c>
      <c r="D36" s="56" t="s">
        <v>8</v>
      </c>
      <c r="E36" s="56" t="s">
        <v>9</v>
      </c>
      <c r="F36" s="56" t="s">
        <v>10</v>
      </c>
      <c r="G36" s="56" t="s">
        <v>11</v>
      </c>
    </row>
    <row r="37" spans="1:7" ht="18" customHeight="1">
      <c r="A37" s="57"/>
      <c r="B37" s="7"/>
      <c r="C37" s="59"/>
      <c r="D37" s="57"/>
      <c r="E37" s="57"/>
      <c r="F37" s="57"/>
      <c r="G37" s="57"/>
    </row>
    <row r="38" spans="1:7" ht="27" customHeight="1">
      <c r="A38" s="51" t="s">
        <v>12</v>
      </c>
      <c r="B38" s="9"/>
      <c r="C38" s="10">
        <f>[1]свод!S77/1000</f>
        <v>9.8124099999999867E-2</v>
      </c>
      <c r="D38" s="11">
        <f>[1]свод!Q77/1000</f>
        <v>0.14701744000000011</v>
      </c>
      <c r="E38" s="11">
        <f>[1]свод!N77/1000</f>
        <v>0.13405046999999989</v>
      </c>
      <c r="F38" s="12">
        <f t="shared" ref="F38:F46" si="4">C38/D38-1</f>
        <v>-0.33256829937999333</v>
      </c>
      <c r="G38" s="12">
        <f t="shared" ref="G38:G46" si="5">C38/E38-1</f>
        <v>-0.26800629643447016</v>
      </c>
    </row>
    <row r="39" spans="1:7" ht="27" customHeight="1">
      <c r="A39" s="51" t="s">
        <v>29</v>
      </c>
      <c r="B39" s="9"/>
      <c r="C39" s="10">
        <f>[1]свод!S80/1000</f>
        <v>0.73948384000001133</v>
      </c>
      <c r="D39" s="11">
        <f>[1]свод!Q80/1000</f>
        <v>1.1501155900000055</v>
      </c>
      <c r="E39" s="11">
        <f>[1]свод!N80/1000</f>
        <v>0.92993570000000003</v>
      </c>
      <c r="F39" s="12">
        <f t="shared" si="4"/>
        <v>-0.35703520026190783</v>
      </c>
      <c r="G39" s="12">
        <f t="shared" si="5"/>
        <v>-0.20480110614098235</v>
      </c>
    </row>
    <row r="40" spans="1:7" ht="31.5" customHeight="1">
      <c r="A40" s="51" t="s">
        <v>28</v>
      </c>
      <c r="B40" s="9"/>
      <c r="C40" s="10">
        <f>[1]свод!S85/1000</f>
        <v>0.50888951000001026</v>
      </c>
      <c r="D40" s="11">
        <f>[1]свод!Q85/1000</f>
        <v>0.5084886900000003</v>
      </c>
      <c r="E40" s="11">
        <f>[1]свод!N85/1000</f>
        <v>0.49476338500000006</v>
      </c>
      <c r="F40" s="12">
        <f t="shared" si="4"/>
        <v>7.8825745369082156E-4</v>
      </c>
      <c r="G40" s="12">
        <f t="shared" si="5"/>
        <v>2.8551274060044207E-2</v>
      </c>
    </row>
    <row r="41" spans="1:7">
      <c r="A41" s="51" t="s">
        <v>23</v>
      </c>
      <c r="B41" s="9"/>
      <c r="C41" s="10">
        <f>[1]свод!S89/1000</f>
        <v>0.35623481900000797</v>
      </c>
      <c r="D41" s="11">
        <f>[1]свод!Q89/1000</f>
        <v>0.34957070299999998</v>
      </c>
      <c r="E41" s="11">
        <f>[1]свод!N89/1000</f>
        <v>0.38381228999999978</v>
      </c>
      <c r="F41" s="12">
        <f t="shared" si="4"/>
        <v>1.9063714272439913E-2</v>
      </c>
      <c r="G41" s="12">
        <f t="shared" si="5"/>
        <v>-7.1851453740555904E-2</v>
      </c>
    </row>
    <row r="42" spans="1:7">
      <c r="A42" s="51" t="s">
        <v>24</v>
      </c>
      <c r="B42" s="9"/>
      <c r="C42" s="10">
        <f>[1]свод!S93/1000</f>
        <v>0.13963697999999952</v>
      </c>
      <c r="D42" s="11">
        <f>[1]свод!Q93/1000</f>
        <v>0.17737185799999999</v>
      </c>
      <c r="E42" s="11">
        <f>[1]свод!N93/1000</f>
        <v>8.7565420000000005E-2</v>
      </c>
      <c r="F42" s="12">
        <f t="shared" si="4"/>
        <v>-0.21274444788192093</v>
      </c>
      <c r="G42" s="12">
        <f t="shared" si="5"/>
        <v>0.5946589418516981</v>
      </c>
    </row>
    <row r="43" spans="1:7">
      <c r="A43" s="51" t="s">
        <v>25</v>
      </c>
      <c r="B43" s="9"/>
      <c r="C43" s="10">
        <f>[1]свод!S97/1000</f>
        <v>0.10511858000000272</v>
      </c>
      <c r="D43" s="11">
        <f>[1]свод!Q97/1000</f>
        <v>8.8705577000000008E-2</v>
      </c>
      <c r="E43" s="11">
        <f>[1]свод!N97/1000</f>
        <v>7.0299502E-2</v>
      </c>
      <c r="F43" s="12">
        <f t="shared" si="4"/>
        <v>0.1850278590713943</v>
      </c>
      <c r="G43" s="12">
        <f t="shared" si="5"/>
        <v>0.49529622556931807</v>
      </c>
    </row>
    <row r="44" spans="1:7" ht="27" customHeight="1">
      <c r="A44" s="51" t="s">
        <v>26</v>
      </c>
      <c r="B44" s="9"/>
      <c r="C44" s="10">
        <f>[1]свод!S100/1000</f>
        <v>7.4855795000001987E-2</v>
      </c>
      <c r="D44" s="11">
        <f>[1]свод!Q100/1000</f>
        <v>8.3123940000000049E-2</v>
      </c>
      <c r="E44" s="11">
        <f>[1]свод!N100/1000</f>
        <v>4.4287059999999996E-2</v>
      </c>
      <c r="F44" s="12">
        <f t="shared" si="4"/>
        <v>-9.9467674414832286E-2</v>
      </c>
      <c r="G44" s="12">
        <f t="shared" si="5"/>
        <v>0.69024078365107089</v>
      </c>
    </row>
    <row r="45" spans="1:7">
      <c r="A45" s="51" t="s">
        <v>27</v>
      </c>
      <c r="B45" s="9"/>
      <c r="C45" s="10">
        <f>[1]свод!S104/1000</f>
        <v>1.3656583000000038E-2</v>
      </c>
      <c r="D45" s="11">
        <f>[1]свод!Q104/1000</f>
        <v>1.1847059000000002E-2</v>
      </c>
      <c r="E45" s="11">
        <f>[1]свод!N104/1000</f>
        <v>8.8824439999999998E-3</v>
      </c>
      <c r="F45" s="12">
        <f t="shared" si="4"/>
        <v>0.15274035522234142</v>
      </c>
      <c r="G45" s="12">
        <f t="shared" si="5"/>
        <v>0.53748033761879488</v>
      </c>
    </row>
    <row r="46" spans="1:7" ht="36.75" customHeight="1">
      <c r="A46" s="51" t="s">
        <v>50</v>
      </c>
      <c r="B46" s="9"/>
      <c r="C46" s="10">
        <f>SUM(C38:C45)</f>
        <v>2.0360002070000336</v>
      </c>
      <c r="D46" s="11">
        <f>SUM(D38:D45)</f>
        <v>2.5162408570000059</v>
      </c>
      <c r="E46" s="11">
        <f>SUM(E38:E45)</f>
        <v>2.1535962710000001</v>
      </c>
      <c r="F46" s="12">
        <f t="shared" si="4"/>
        <v>-0.19085639145552236</v>
      </c>
      <c r="G46" s="12">
        <f t="shared" si="5"/>
        <v>-5.460450762452429E-2</v>
      </c>
    </row>
    <row r="47" spans="1:7" s="29" customFormat="1" ht="16.5" customHeight="1">
      <c r="B47" s="30"/>
    </row>
    <row r="48" spans="1:7">
      <c r="A48" s="28" t="s">
        <v>1</v>
      </c>
      <c r="B48" s="28"/>
      <c r="C48" s="28"/>
      <c r="D48" s="28"/>
      <c r="E48" s="28"/>
      <c r="F48" s="28"/>
      <c r="G48" s="5"/>
    </row>
    <row r="50" spans="1:7" ht="12.75" customHeight="1">
      <c r="A50" s="61" t="s">
        <v>6</v>
      </c>
      <c r="B50" s="7"/>
      <c r="C50" s="58" t="str">
        <f>C36</f>
        <v>Q1 
2011</v>
      </c>
      <c r="D50" s="56" t="str">
        <f>D36</f>
        <v>Q4
2010</v>
      </c>
      <c r="E50" s="56" t="str">
        <f>E36</f>
        <v>Q1
2010</v>
      </c>
      <c r="F50" s="56" t="str">
        <f>F36</f>
        <v>Q1 11 / 
Q4 10</v>
      </c>
      <c r="G50" s="56" t="str">
        <f>G36</f>
        <v>Q1 11/ 
Q1 10</v>
      </c>
    </row>
    <row r="51" spans="1:7">
      <c r="A51" s="61"/>
      <c r="B51" s="7"/>
      <c r="C51" s="58"/>
      <c r="D51" s="56"/>
      <c r="E51" s="56"/>
      <c r="F51" s="56"/>
      <c r="G51" s="56"/>
    </row>
    <row r="52" spans="1:7" s="31" customFormat="1" ht="27" customHeight="1">
      <c r="A52" s="51" t="s">
        <v>30</v>
      </c>
      <c r="B52" s="9"/>
      <c r="C52" s="10">
        <f>[1]свод!S113/1000</f>
        <v>0.103449</v>
      </c>
      <c r="D52" s="11">
        <f>[1]свод!Q113/1000</f>
        <v>9.4904000000000002E-2</v>
      </c>
      <c r="E52" s="11">
        <f>[1]свод!N113/1000</f>
        <v>6.6611999999999991E-2</v>
      </c>
      <c r="F52" s="12">
        <f>C52/D52-1</f>
        <v>9.0038354547753441E-2</v>
      </c>
      <c r="G52" s="12">
        <f>C52/E52-1</f>
        <v>0.55300846694289341</v>
      </c>
    </row>
    <row r="53" spans="1:7" ht="16.5" customHeight="1"/>
    <row r="54" spans="1:7" ht="15.75" customHeight="1">
      <c r="A54" s="28" t="s">
        <v>2</v>
      </c>
      <c r="B54" s="28"/>
      <c r="C54" s="28"/>
      <c r="D54" s="28"/>
      <c r="E54" s="28"/>
      <c r="F54" s="28"/>
      <c r="G54" s="5"/>
    </row>
    <row r="56" spans="1:7" ht="12.75" customHeight="1">
      <c r="A56" s="61" t="s">
        <v>6</v>
      </c>
      <c r="B56" s="7"/>
      <c r="C56" s="58" t="s">
        <v>7</v>
      </c>
      <c r="D56" s="56" t="s">
        <v>8</v>
      </c>
      <c r="E56" s="56" t="s">
        <v>9</v>
      </c>
      <c r="F56" s="56" t="s">
        <v>10</v>
      </c>
      <c r="G56" s="56" t="s">
        <v>11</v>
      </c>
    </row>
    <row r="57" spans="1:7">
      <c r="A57" s="61"/>
      <c r="B57" s="7"/>
      <c r="C57" s="59"/>
      <c r="D57" s="57"/>
      <c r="E57" s="57"/>
      <c r="F57" s="57"/>
      <c r="G57" s="57"/>
    </row>
    <row r="58" spans="1:7" ht="27.75" customHeight="1">
      <c r="A58" s="51" t="s">
        <v>31</v>
      </c>
      <c r="B58" s="9"/>
      <c r="C58" s="10">
        <f>[1]свод!S117/1000</f>
        <v>0.16963369919999999</v>
      </c>
      <c r="D58" s="11">
        <f>[1]свод!Q117/1000</f>
        <v>0.1129209984</v>
      </c>
      <c r="E58" s="11">
        <f>[1]свод!N117/1000</f>
        <v>0.14075208</v>
      </c>
      <c r="F58" s="12">
        <f>C58/D58-1</f>
        <v>0.50223343402532294</v>
      </c>
      <c r="G58" s="12">
        <f>C58/E58-1</f>
        <v>0.20519497260715425</v>
      </c>
    </row>
    <row r="59" spans="1:7" ht="27.75" customHeight="1">
      <c r="A59" s="8" t="s">
        <v>15</v>
      </c>
      <c r="B59" s="9"/>
      <c r="C59" s="10">
        <f>[1]свод!S118/1000</f>
        <v>8.5612463999999999E-3</v>
      </c>
      <c r="D59" s="11">
        <f>[1]свод!Q118/1000</f>
        <v>1.1067839999999999E-2</v>
      </c>
      <c r="E59" s="11">
        <f>[1]свод!N118/1000</f>
        <v>1.57979808E-2</v>
      </c>
      <c r="F59" s="12">
        <f>C59/D59-1</f>
        <v>-0.22647540983606551</v>
      </c>
      <c r="G59" s="12">
        <f>C59/E59-1</f>
        <v>-0.4580797059836913</v>
      </c>
    </row>
    <row r="60" spans="1:7" ht="27.75" customHeight="1">
      <c r="A60" s="9"/>
      <c r="B60" s="9"/>
      <c r="C60" s="33"/>
      <c r="D60" s="34"/>
      <c r="E60" s="34"/>
      <c r="F60" s="34"/>
      <c r="G60" s="35"/>
    </row>
    <row r="61" spans="1:7">
      <c r="A61" s="52" t="s">
        <v>32</v>
      </c>
      <c r="B61" s="28"/>
      <c r="C61" s="28"/>
      <c r="D61" s="28"/>
      <c r="E61" s="28"/>
      <c r="F61" s="28"/>
      <c r="G61" s="5"/>
    </row>
    <row r="63" spans="1:7" ht="12.75" customHeight="1">
      <c r="A63" s="56" t="s">
        <v>6</v>
      </c>
      <c r="B63" s="7"/>
      <c r="C63" s="58" t="s">
        <v>7</v>
      </c>
      <c r="D63" s="56" t="s">
        <v>8</v>
      </c>
      <c r="E63" s="56" t="s">
        <v>9</v>
      </c>
      <c r="F63" s="56" t="s">
        <v>10</v>
      </c>
      <c r="G63" s="56" t="s">
        <v>11</v>
      </c>
    </row>
    <row r="64" spans="1:7">
      <c r="A64" s="57"/>
      <c r="B64" s="7"/>
      <c r="C64" s="59"/>
      <c r="D64" s="57"/>
      <c r="E64" s="57"/>
      <c r="F64" s="57"/>
      <c r="G64" s="57"/>
    </row>
    <row r="65" spans="1:7" s="31" customFormat="1">
      <c r="A65" s="51" t="s">
        <v>27</v>
      </c>
      <c r="B65" s="9"/>
      <c r="C65" s="10">
        <f>[1]свод!S123/1000</f>
        <v>4.1644769999999977E-2</v>
      </c>
      <c r="D65" s="11">
        <f>[1]свод!Q123/1000</f>
        <v>4.3724849999999989E-2</v>
      </c>
      <c r="E65" s="11">
        <f>[1]свод!N123/1000</f>
        <v>2.5954640000000008E-2</v>
      </c>
      <c r="F65" s="12">
        <f>C65/D65-1</f>
        <v>-4.7572032837162714E-2</v>
      </c>
      <c r="G65" s="12">
        <f>C65/E65-1</f>
        <v>0.60452119543942673</v>
      </c>
    </row>
    <row r="66" spans="1:7" s="31" customFormat="1" ht="27" hidden="1" customHeight="1">
      <c r="A66" s="8" t="s">
        <v>0</v>
      </c>
      <c r="B66" s="9"/>
      <c r="C66" s="36">
        <v>2.3409E-4</v>
      </c>
      <c r="D66" s="37">
        <v>1.4882E-4</v>
      </c>
      <c r="E66" s="37">
        <v>2.2275999999999999E-4</v>
      </c>
      <c r="F66" s="12">
        <f>C66/D66-1</f>
        <v>0.57297406262599115</v>
      </c>
      <c r="G66" s="12">
        <f>C66/E66-1</f>
        <v>5.0861914167714239E-2</v>
      </c>
    </row>
    <row r="68" spans="1:7">
      <c r="A68" s="53" t="s">
        <v>35</v>
      </c>
    </row>
    <row r="69" spans="1:7">
      <c r="A69" s="38"/>
    </row>
    <row r="70" spans="1:7" ht="12.75" customHeight="1">
      <c r="A70" s="56" t="s">
        <v>6</v>
      </c>
      <c r="B70" s="7"/>
      <c r="C70" s="58" t="s">
        <v>7</v>
      </c>
      <c r="D70" s="56" t="s">
        <v>8</v>
      </c>
      <c r="E70" s="56" t="s">
        <v>9</v>
      </c>
      <c r="F70" s="56" t="s">
        <v>10</v>
      </c>
      <c r="G70" s="56" t="s">
        <v>11</v>
      </c>
    </row>
    <row r="71" spans="1:7">
      <c r="A71" s="57"/>
      <c r="B71" s="7"/>
      <c r="C71" s="59"/>
      <c r="D71" s="57"/>
      <c r="E71" s="57"/>
      <c r="F71" s="57"/>
      <c r="G71" s="57"/>
    </row>
    <row r="72" spans="1:7" s="31" customFormat="1" ht="30">
      <c r="A72" s="51" t="s">
        <v>34</v>
      </c>
      <c r="B72" s="9"/>
      <c r="C72" s="10">
        <f>[1]свод!S145/1000</f>
        <v>2.88341</v>
      </c>
      <c r="D72" s="39">
        <f>[1]свод!Q145/1000</f>
        <v>3.0464499999999997</v>
      </c>
      <c r="E72" s="39">
        <f>[1]свод!N145/1000</f>
        <v>2.9350000000000001</v>
      </c>
      <c r="F72" s="12">
        <f>C72/D72-1</f>
        <v>-5.3518029181506277E-2</v>
      </c>
      <c r="G72" s="12">
        <f>C72/E72-1</f>
        <v>-1.7577512776831394E-2</v>
      </c>
    </row>
    <row r="73" spans="1:7" s="31" customFormat="1" ht="27" customHeight="1">
      <c r="A73" s="51" t="s">
        <v>33</v>
      </c>
      <c r="B73" s="9"/>
      <c r="C73" s="10">
        <f>[1]свод!S148/1000</f>
        <v>0.41448000000000002</v>
      </c>
      <c r="D73" s="39">
        <f>[1]свод!Q148/1000</f>
        <v>0.45874000000000004</v>
      </c>
      <c r="E73" s="39">
        <f>[1]свод!N148/1000</f>
        <v>0.38300000000000001</v>
      </c>
      <c r="F73" s="12">
        <f>C73/D73-1</f>
        <v>-9.6481667175306263E-2</v>
      </c>
      <c r="G73" s="12">
        <f>C73/E73-1</f>
        <v>8.219321148825065E-2</v>
      </c>
    </row>
    <row r="75" spans="1:7">
      <c r="A75" s="52" t="s">
        <v>36</v>
      </c>
      <c r="B75" s="28"/>
      <c r="C75" s="28"/>
      <c r="D75" s="28"/>
      <c r="E75" s="28"/>
      <c r="F75" s="28"/>
      <c r="G75" s="5"/>
    </row>
    <row r="77" spans="1:7" ht="12.75" customHeight="1">
      <c r="A77" s="61" t="s">
        <v>6</v>
      </c>
      <c r="B77" s="7"/>
      <c r="C77" s="58" t="s">
        <v>7</v>
      </c>
      <c r="D77" s="56" t="s">
        <v>8</v>
      </c>
      <c r="E77" s="56" t="s">
        <v>9</v>
      </c>
      <c r="F77" s="56" t="s">
        <v>10</v>
      </c>
      <c r="G77" s="56" t="s">
        <v>11</v>
      </c>
    </row>
    <row r="78" spans="1:7">
      <c r="A78" s="61"/>
      <c r="B78" s="7"/>
      <c r="C78" s="59"/>
      <c r="D78" s="57"/>
      <c r="E78" s="57"/>
      <c r="F78" s="57"/>
      <c r="G78" s="57"/>
    </row>
    <row r="79" spans="1:7" ht="27.75" customHeight="1">
      <c r="A79" s="51" t="s">
        <v>37</v>
      </c>
      <c r="B79" s="9"/>
      <c r="C79" s="10">
        <f>[1]свод!S155/1000</f>
        <v>0.84803377100000021</v>
      </c>
      <c r="D79" s="11">
        <f>[1]свод!Q155/1000</f>
        <v>0.86636941600000028</v>
      </c>
      <c r="E79" s="11">
        <f>[1]свод!N155/1000</f>
        <v>0.84129559999999981</v>
      </c>
      <c r="F79" s="12">
        <f>C79/D79-1</f>
        <v>-2.1163772244702672E-2</v>
      </c>
      <c r="G79" s="12">
        <f>C79/E79-1</f>
        <v>8.0092787838190738E-3</v>
      </c>
    </row>
    <row r="80" spans="1:7">
      <c r="A80" s="40"/>
      <c r="B80" s="7"/>
      <c r="C80" s="41"/>
      <c r="D80" s="41"/>
      <c r="E80" s="41"/>
      <c r="F80" s="41"/>
      <c r="G80" s="41"/>
    </row>
    <row r="81" spans="1:7" ht="20.25" customHeight="1">
      <c r="A81" s="60" t="s">
        <v>38</v>
      </c>
      <c r="B81" s="60"/>
      <c r="C81" s="60"/>
      <c r="D81" s="28"/>
      <c r="E81" s="28"/>
      <c r="F81" s="28"/>
      <c r="G81" s="5"/>
    </row>
    <row r="83" spans="1:7" ht="12.75" customHeight="1">
      <c r="A83" s="56" t="s">
        <v>6</v>
      </c>
      <c r="B83" s="7"/>
      <c r="C83" s="58" t="s">
        <v>7</v>
      </c>
      <c r="D83" s="56" t="s">
        <v>8</v>
      </c>
      <c r="E83" s="56" t="s">
        <v>9</v>
      </c>
      <c r="F83" s="56" t="s">
        <v>10</v>
      </c>
      <c r="G83" s="56" t="s">
        <v>11</v>
      </c>
    </row>
    <row r="84" spans="1:7">
      <c r="A84" s="57"/>
      <c r="B84" s="7"/>
      <c r="C84" s="59"/>
      <c r="D84" s="57"/>
      <c r="E84" s="57"/>
      <c r="F84" s="57"/>
      <c r="G84" s="57"/>
    </row>
    <row r="85" spans="1:7" ht="27.75" customHeight="1">
      <c r="A85" s="51" t="s">
        <v>39</v>
      </c>
      <c r="B85" s="9"/>
      <c r="C85" s="10">
        <f>[1]свод!S164/1000</f>
        <v>3.4860961089999996E-2</v>
      </c>
      <c r="D85" s="11">
        <f>[1]свод!Q164/1000</f>
        <v>8.5016383999999987E-2</v>
      </c>
      <c r="E85" s="11">
        <f>[1]свод!N164/1000</f>
        <v>2.5021459999999999E-2</v>
      </c>
      <c r="F85" s="12">
        <f>C85/D85-1</f>
        <v>-0.58995008432727514</v>
      </c>
      <c r="G85" s="12">
        <f>C85/E85-1</f>
        <v>0.39324248425151831</v>
      </c>
    </row>
    <row r="86" spans="1:7" ht="27.75" customHeight="1">
      <c r="A86" s="51" t="s">
        <v>40</v>
      </c>
      <c r="B86" s="9"/>
      <c r="C86" s="10">
        <f>[1]свод!S167/1000</f>
        <v>0.25926506500000002</v>
      </c>
      <c r="D86" s="11">
        <f>[1]свод!Q167/1000</f>
        <v>0.22185592900000004</v>
      </c>
      <c r="E86" s="11">
        <f>[1]свод!N167/1000</f>
        <v>0.185855773</v>
      </c>
      <c r="F86" s="12">
        <f>C86/D86-1</f>
        <v>0.16861905006829891</v>
      </c>
      <c r="G86" s="12">
        <f>C86/E86-1</f>
        <v>0.39497988582792098</v>
      </c>
    </row>
    <row r="87" spans="1:7" ht="27.75" customHeight="1">
      <c r="A87" s="51" t="s">
        <v>41</v>
      </c>
      <c r="B87" s="9"/>
      <c r="C87" s="10">
        <f>[1]свод!S169/1000</f>
        <v>9.6215864999999998E-2</v>
      </c>
      <c r="D87" s="11">
        <f>[1]свод!Q169/1000</f>
        <v>0.10888701399999999</v>
      </c>
      <c r="E87" s="11">
        <f>[1]свод!N169/1000</f>
        <v>5.4726056000000002E-2</v>
      </c>
      <c r="F87" s="12">
        <f>C87/D87-1</f>
        <v>-0.11636969859417756</v>
      </c>
      <c r="G87" s="12">
        <f>C87/E87-1</f>
        <v>0.75813628886393691</v>
      </c>
    </row>
    <row r="88" spans="1:7" ht="27.75" customHeight="1">
      <c r="A88" s="51" t="s">
        <v>20</v>
      </c>
      <c r="B88" s="9"/>
      <c r="C88" s="10">
        <f>[1]свод!S171/1000</f>
        <v>5.3623071359999996E-2</v>
      </c>
      <c r="D88" s="11">
        <f>[1]свод!Q171/1000</f>
        <v>5.2887218270000001E-2</v>
      </c>
      <c r="E88" s="11">
        <f>[1]свод!N171/1000</f>
        <v>4.8019179850000003E-2</v>
      </c>
      <c r="F88" s="12">
        <f>C88/D88-1</f>
        <v>1.3913628170861836E-2</v>
      </c>
      <c r="G88" s="12">
        <f>C88/E88-1</f>
        <v>0.11670110833848391</v>
      </c>
    </row>
    <row r="89" spans="1:7" ht="32.25">
      <c r="A89" s="8" t="s">
        <v>42</v>
      </c>
      <c r="B89" s="9"/>
      <c r="C89" s="10">
        <f>[1]свод!S172/1000</f>
        <v>0.59025522663884655</v>
      </c>
      <c r="D89" s="11">
        <f>[1]свод!Q172/1000</f>
        <v>0.85341247600000014</v>
      </c>
      <c r="E89" s="11">
        <f>[1]свод!N172/1000</f>
        <v>0.419299698</v>
      </c>
      <c r="F89" s="12">
        <f>C89/D89-1</f>
        <v>-0.30835880276157757</v>
      </c>
      <c r="G89" s="12">
        <f>C89/E89-1</f>
        <v>0.40771679410760409</v>
      </c>
    </row>
    <row r="90" spans="1:7">
      <c r="A90" s="40"/>
      <c r="B90" s="7"/>
      <c r="C90" s="41"/>
      <c r="D90" s="42"/>
      <c r="E90" s="41"/>
      <c r="F90" s="42"/>
      <c r="G90" s="35"/>
    </row>
    <row r="91" spans="1:7">
      <c r="A91" s="52" t="s">
        <v>5</v>
      </c>
      <c r="B91" s="28"/>
      <c r="C91" s="28"/>
      <c r="D91" s="28"/>
      <c r="E91" s="28"/>
      <c r="F91" s="28"/>
      <c r="G91" s="5"/>
    </row>
    <row r="93" spans="1:7" ht="12.75" customHeight="1">
      <c r="A93" s="56" t="s">
        <v>6</v>
      </c>
      <c r="B93" s="7"/>
      <c r="C93" s="58" t="s">
        <v>7</v>
      </c>
      <c r="D93" s="56" t="s">
        <v>8</v>
      </c>
      <c r="E93" s="56" t="s">
        <v>9</v>
      </c>
      <c r="F93" s="56" t="s">
        <v>10</v>
      </c>
      <c r="G93" s="56" t="s">
        <v>11</v>
      </c>
    </row>
    <row r="94" spans="1:7">
      <c r="A94" s="57"/>
      <c r="B94" s="7"/>
      <c r="C94" s="59"/>
      <c r="D94" s="57"/>
      <c r="E94" s="57"/>
      <c r="F94" s="57"/>
      <c r="G94" s="57"/>
    </row>
    <row r="95" spans="1:7" ht="27" customHeight="1">
      <c r="A95" s="51" t="s">
        <v>12</v>
      </c>
      <c r="B95" s="9"/>
      <c r="C95" s="10">
        <f>[1]свод!S289/1000</f>
        <v>0.15267605000000001</v>
      </c>
      <c r="D95" s="11">
        <f>[1]свод!Q289/1000</f>
        <v>7.7032839999999991E-2</v>
      </c>
      <c r="E95" s="11">
        <f>[1]свод!N289/1000</f>
        <v>9.4225730000000008E-2</v>
      </c>
      <c r="F95" s="12">
        <f t="shared" ref="F95:F101" si="6">C95/D95-1</f>
        <v>0.98196055085078027</v>
      </c>
      <c r="G95" s="12">
        <f t="shared" ref="G95:G101" si="7">C95/E95-1</f>
        <v>0.62032228352064767</v>
      </c>
    </row>
    <row r="96" spans="1:7" ht="27" customHeight="1">
      <c r="A96" s="51" t="s">
        <v>29</v>
      </c>
      <c r="B96" s="9"/>
      <c r="C96" s="10">
        <f>[1]свод!S290/1000</f>
        <v>0.71530123640000909</v>
      </c>
      <c r="D96" s="11">
        <f>[1]свод!Q290/1000</f>
        <v>1.1078340900000005</v>
      </c>
      <c r="E96" s="11">
        <f>[1]свод!N290/1000</f>
        <v>1.0084206578000001</v>
      </c>
      <c r="F96" s="12">
        <f t="shared" si="6"/>
        <v>-0.35432458446913406</v>
      </c>
      <c r="G96" s="12">
        <f t="shared" si="7"/>
        <v>-0.29067177386019527</v>
      </c>
    </row>
    <row r="97" spans="1:8" ht="27" customHeight="1">
      <c r="A97" s="51" t="s">
        <v>43</v>
      </c>
      <c r="B97" s="9"/>
      <c r="C97" s="10">
        <f>[1]свод!S291/1000</f>
        <v>1.4803073832000209</v>
      </c>
      <c r="D97" s="11">
        <f>[1]свод!Q291/1000</f>
        <v>1.3949435713999998</v>
      </c>
      <c r="E97" s="11">
        <f>[1]свод!N291/1000</f>
        <v>1.3259945629999998</v>
      </c>
      <c r="F97" s="12">
        <f t="shared" si="6"/>
        <v>6.1195172012834753E-2</v>
      </c>
      <c r="G97" s="12">
        <f t="shared" si="7"/>
        <v>0.11637515304051904</v>
      </c>
    </row>
    <row r="98" spans="1:8" ht="27.75" customHeight="1">
      <c r="A98" s="51" t="s">
        <v>39</v>
      </c>
      <c r="B98" s="9"/>
      <c r="C98" s="10">
        <f>[1]свод!S298/1000</f>
        <v>4.5670913090000001E-2</v>
      </c>
      <c r="D98" s="11">
        <f>[1]свод!Q298/1000</f>
        <v>9.5871907999999992E-2</v>
      </c>
      <c r="E98" s="11">
        <f>[1]свод!N298/1000</f>
        <v>3.1021460000000001E-2</v>
      </c>
      <c r="F98" s="12">
        <f t="shared" si="6"/>
        <v>-0.52362569972008899</v>
      </c>
      <c r="G98" s="12">
        <f t="shared" si="7"/>
        <v>0.47223609365903485</v>
      </c>
    </row>
    <row r="99" spans="1:8" ht="27" customHeight="1">
      <c r="A99" s="51" t="s">
        <v>18</v>
      </c>
      <c r="B99" s="9"/>
      <c r="C99" s="10">
        <f>[1]свод!S299/1000</f>
        <v>0.34540970000000004</v>
      </c>
      <c r="D99" s="11">
        <f>[1]свод!Q299/1000</f>
        <v>0.33071699199999999</v>
      </c>
      <c r="E99" s="11">
        <f>[1]свод!N299/1000</f>
        <v>0.23580481699999997</v>
      </c>
      <c r="F99" s="12">
        <f t="shared" si="6"/>
        <v>4.4426831264841926E-2</v>
      </c>
      <c r="G99" s="12">
        <f t="shared" si="7"/>
        <v>0.46481189143816382</v>
      </c>
    </row>
    <row r="100" spans="1:8" ht="27" customHeight="1">
      <c r="A100" s="51" t="s">
        <v>20</v>
      </c>
      <c r="B100" s="9"/>
      <c r="C100" s="10">
        <f>[1]свод!S300/1000</f>
        <v>5.3623071359999996E-2</v>
      </c>
      <c r="D100" s="11">
        <f>[1]свод!Q300/1000</f>
        <v>5.2887218270000001E-2</v>
      </c>
      <c r="E100" s="11">
        <f>[1]свод!N300/1000</f>
        <v>4.8019179850000003E-2</v>
      </c>
      <c r="F100" s="12">
        <f t="shared" si="6"/>
        <v>1.3913628170861836E-2</v>
      </c>
      <c r="G100" s="12">
        <f t="shared" si="7"/>
        <v>0.11670110833848391</v>
      </c>
    </row>
    <row r="101" spans="1:8">
      <c r="A101" s="51" t="s">
        <v>51</v>
      </c>
      <c r="B101" s="9"/>
      <c r="C101" s="10">
        <f>SUM(C95:C100)</f>
        <v>2.79298835405003</v>
      </c>
      <c r="D101" s="11">
        <f>SUM(D95:D100)</f>
        <v>3.0592866196700004</v>
      </c>
      <c r="E101" s="11">
        <f>SUM(E95:E100)</f>
        <v>2.7434864076499998</v>
      </c>
      <c r="F101" s="12">
        <f t="shared" si="6"/>
        <v>-8.7045870075650345E-2</v>
      </c>
      <c r="G101" s="12">
        <f t="shared" si="7"/>
        <v>1.8043445107654987E-2</v>
      </c>
    </row>
    <row r="102" spans="1:8">
      <c r="A102" s="9"/>
      <c r="B102" s="9"/>
      <c r="C102" s="33"/>
      <c r="D102" s="34"/>
      <c r="E102" s="34"/>
      <c r="F102" s="35"/>
      <c r="G102" s="35"/>
    </row>
    <row r="103" spans="1:8" ht="15.75">
      <c r="A103" s="43" t="s">
        <v>44</v>
      </c>
      <c r="B103" s="44"/>
      <c r="C103" s="33"/>
      <c r="D103" s="33"/>
      <c r="E103" s="33"/>
      <c r="F103" s="45"/>
      <c r="G103" s="45"/>
      <c r="H103" s="46"/>
    </row>
    <row r="104" spans="1:8" ht="15.75">
      <c r="A104" s="47" t="s">
        <v>47</v>
      </c>
      <c r="B104" s="47"/>
      <c r="C104" s="47"/>
      <c r="D104" s="47"/>
      <c r="E104" s="47"/>
      <c r="F104" s="47"/>
      <c r="G104" s="47"/>
      <c r="H104" s="47"/>
    </row>
    <row r="105" spans="1:8" ht="15.75">
      <c r="A105" s="47" t="s">
        <v>46</v>
      </c>
      <c r="B105" s="47"/>
      <c r="C105" s="47"/>
      <c r="D105" s="47"/>
      <c r="E105" s="47"/>
      <c r="F105" s="47"/>
      <c r="G105" s="47"/>
      <c r="H105" s="47"/>
    </row>
    <row r="106" spans="1:8" ht="15.75">
      <c r="A106" s="47" t="s">
        <v>45</v>
      </c>
      <c r="B106" s="47"/>
      <c r="C106" s="47"/>
      <c r="D106" s="47"/>
      <c r="E106" s="47"/>
      <c r="F106" s="47"/>
      <c r="G106" s="47"/>
      <c r="H106" s="47"/>
    </row>
    <row r="107" spans="1:8" ht="15.75">
      <c r="A107" s="47" t="s">
        <v>49</v>
      </c>
      <c r="B107" s="47"/>
      <c r="C107" s="47"/>
      <c r="D107" s="47"/>
      <c r="E107" s="47"/>
      <c r="F107" s="47"/>
      <c r="G107" s="47"/>
      <c r="H107" s="46"/>
    </row>
    <row r="108" spans="1:8">
      <c r="A108" s="9"/>
      <c r="B108" s="9"/>
      <c r="C108" s="33"/>
      <c r="D108" s="34"/>
      <c r="E108" s="34"/>
      <c r="F108" s="35"/>
      <c r="G108" s="35"/>
    </row>
    <row r="109" spans="1:8" s="20" customFormat="1" ht="12.75">
      <c r="B109" s="19"/>
      <c r="G109" s="19"/>
      <c r="H109" s="19"/>
    </row>
    <row r="110" spans="1:8" s="20" customFormat="1" ht="12.75">
      <c r="B110" s="19"/>
      <c r="G110" s="19"/>
      <c r="H110" s="19"/>
    </row>
    <row r="111" spans="1:8" s="20" customFormat="1" ht="12.75">
      <c r="B111" s="19"/>
      <c r="G111" s="19"/>
      <c r="H111" s="19"/>
    </row>
    <row r="112" spans="1:8" s="20" customFormat="1" ht="12.75">
      <c r="B112" s="19"/>
      <c r="G112" s="19"/>
      <c r="H112" s="19"/>
    </row>
    <row r="113" spans="1:8" s="20" customFormat="1" ht="12.75">
      <c r="B113" s="19"/>
      <c r="G113" s="19"/>
      <c r="H113" s="19"/>
    </row>
    <row r="114" spans="1:8" s="20" customFormat="1" ht="12.75">
      <c r="B114" s="19"/>
      <c r="G114" s="19"/>
      <c r="H114" s="19"/>
    </row>
    <row r="115" spans="1:8" s="20" customFormat="1" ht="12.75">
      <c r="B115" s="19"/>
      <c r="G115" s="19"/>
      <c r="H115" s="19"/>
    </row>
    <row r="116" spans="1:8" s="50" customFormat="1">
      <c r="A116" s="48"/>
      <c r="B116" s="49"/>
      <c r="G116" s="49"/>
      <c r="H116" s="49"/>
    </row>
  </sheetData>
  <mergeCells count="64">
    <mergeCell ref="G83:G84"/>
    <mergeCell ref="A93:A94"/>
    <mergeCell ref="C93:C94"/>
    <mergeCell ref="D93:D94"/>
    <mergeCell ref="E93:E94"/>
    <mergeCell ref="F93:F94"/>
    <mergeCell ref="G93:G94"/>
    <mergeCell ref="A81:C81"/>
    <mergeCell ref="A83:A84"/>
    <mergeCell ref="C83:C84"/>
    <mergeCell ref="D83:D84"/>
    <mergeCell ref="E83:E84"/>
    <mergeCell ref="F83:F84"/>
    <mergeCell ref="A77:A78"/>
    <mergeCell ref="C77:C78"/>
    <mergeCell ref="D77:D78"/>
    <mergeCell ref="E77:E78"/>
    <mergeCell ref="F77:F78"/>
    <mergeCell ref="G77:G78"/>
    <mergeCell ref="A70:A71"/>
    <mergeCell ref="C70:C71"/>
    <mergeCell ref="D70:D71"/>
    <mergeCell ref="E70:E71"/>
    <mergeCell ref="F70:F71"/>
    <mergeCell ref="G70:G71"/>
    <mergeCell ref="A63:A64"/>
    <mergeCell ref="C63:C64"/>
    <mergeCell ref="D63:D64"/>
    <mergeCell ref="E63:E64"/>
    <mergeCell ref="F63:F64"/>
    <mergeCell ref="G63:G64"/>
    <mergeCell ref="A56:A57"/>
    <mergeCell ref="C56:C57"/>
    <mergeCell ref="D56:D57"/>
    <mergeCell ref="E56:E57"/>
    <mergeCell ref="F56:F57"/>
    <mergeCell ref="G56:G57"/>
    <mergeCell ref="A50:A51"/>
    <mergeCell ref="C50:C51"/>
    <mergeCell ref="D50:D51"/>
    <mergeCell ref="E50:E51"/>
    <mergeCell ref="F50:F51"/>
    <mergeCell ref="G50:G51"/>
    <mergeCell ref="A36:A37"/>
    <mergeCell ref="C36:C37"/>
    <mergeCell ref="D36:D37"/>
    <mergeCell ref="E36:E37"/>
    <mergeCell ref="F36:F37"/>
    <mergeCell ref="G36:G37"/>
    <mergeCell ref="I19:N19"/>
    <mergeCell ref="A20:A21"/>
    <mergeCell ref="C20:C21"/>
    <mergeCell ref="D20:D21"/>
    <mergeCell ref="E20:E21"/>
    <mergeCell ref="F20:F21"/>
    <mergeCell ref="G20:G21"/>
    <mergeCell ref="A1:G1"/>
    <mergeCell ref="A3:C3"/>
    <mergeCell ref="A7:A8"/>
    <mergeCell ref="C7:C8"/>
    <mergeCell ref="D7:D8"/>
    <mergeCell ref="E7:E8"/>
    <mergeCell ref="F7:F8"/>
    <mergeCell ref="G7:G8"/>
  </mergeCells>
  <pageMargins left="0.35433070866141736" right="0.27559055118110237" top="0.51181102362204722" bottom="0.27559055118110237" header="0.59055118110236227" footer="0.51181102362204722"/>
  <pageSetup paperSize="9" scale="69" fitToHeight="2" orientation="portrait" r:id="rId1"/>
  <headerFooter alignWithMargins="0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Q1 2011 production and sales</vt:lpstr>
      <vt:lpstr>'Q1 2011 production and sales'!Область_печати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Тахиев Сергей Александрович</dc:creator>
  <cp:lastModifiedBy>kulikova_ms</cp:lastModifiedBy>
  <dcterms:created xsi:type="dcterms:W3CDTF">2011-04-19T08:11:23Z</dcterms:created>
  <dcterms:modified xsi:type="dcterms:W3CDTF">2011-04-20T12:20:07Z</dcterms:modified>
</cp:coreProperties>
</file>